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a_delovni_zvezek"/>
  <bookViews>
    <workbookView xWindow="0" yWindow="0" windowWidth="28800" windowHeight="12000" tabRatio="904" activeTab="1"/>
  </bookViews>
  <sheets>
    <sheet name="Rekapitulacija stroškov" sheetId="37" r:id="rId1"/>
    <sheet name="Pilotna stena" sheetId="44" r:id="rId2"/>
  </sheets>
  <definedNames>
    <definedName name="Industrijska_površina">273.48</definedName>
    <definedName name="Pisarniška_površina">151.43</definedName>
  </definedNames>
  <calcPr calcId="145621"/>
  <fileRecoveryPr autoRecover="0"/>
</workbook>
</file>

<file path=xl/calcChain.xml><?xml version="1.0" encoding="utf-8"?>
<calcChain xmlns="http://schemas.openxmlformats.org/spreadsheetml/2006/main">
  <c r="J23" i="44" l="1"/>
  <c r="J51" i="44" l="1"/>
  <c r="J49" i="44"/>
  <c r="J91" i="44"/>
  <c r="J90" i="44"/>
  <c r="J88" i="44"/>
  <c r="J86" i="44"/>
  <c r="J76" i="44" l="1"/>
  <c r="J18" i="44"/>
  <c r="J17" i="44"/>
  <c r="J16" i="44"/>
  <c r="J110" i="44" l="1"/>
  <c r="J109" i="44"/>
  <c r="J108" i="44"/>
  <c r="J80" i="44"/>
  <c r="J79" i="44"/>
  <c r="J78" i="44"/>
  <c r="J103" i="44"/>
  <c r="J102" i="44"/>
  <c r="J101" i="44"/>
  <c r="J100" i="44"/>
  <c r="J99" i="44"/>
  <c r="J98" i="44"/>
  <c r="J97" i="44"/>
  <c r="J96" i="44"/>
  <c r="J92" i="44"/>
  <c r="J89" i="44"/>
  <c r="J87" i="44"/>
  <c r="J85" i="44"/>
  <c r="J84" i="44"/>
  <c r="J70" i="44"/>
  <c r="J62" i="44"/>
  <c r="J50" i="44"/>
  <c r="J48" i="44"/>
  <c r="J33" i="44"/>
  <c r="J44" i="44"/>
  <c r="J43" i="44"/>
  <c r="J42" i="44"/>
  <c r="J41" i="44"/>
  <c r="J40" i="44"/>
  <c r="J39" i="44"/>
  <c r="J38" i="44"/>
  <c r="J37" i="44"/>
  <c r="J36" i="44"/>
  <c r="J35" i="44"/>
  <c r="J34" i="44"/>
  <c r="J32" i="44"/>
  <c r="J31" i="44"/>
  <c r="J30" i="44"/>
  <c r="J29" i="44"/>
  <c r="J28" i="44"/>
  <c r="J27" i="44"/>
  <c r="J26" i="44"/>
  <c r="J22" i="44"/>
  <c r="J20" i="44"/>
  <c r="J15" i="44"/>
  <c r="J21" i="44"/>
  <c r="J104" i="44" l="1"/>
  <c r="F15" i="37" s="1"/>
  <c r="J93" i="44"/>
  <c r="J45" i="44"/>
  <c r="F10" i="37" s="1"/>
  <c r="F14" i="37"/>
  <c r="J19" i="44" l="1"/>
  <c r="J14" i="44"/>
  <c r="J10" i="44"/>
  <c r="J11" i="44"/>
  <c r="J67" i="44" l="1"/>
  <c r="J13" i="44" l="1"/>
  <c r="J107" i="44" l="1"/>
  <c r="J111" i="44" s="1"/>
  <c r="J66" i="44"/>
  <c r="F16" i="37" l="1"/>
  <c r="J64" i="44"/>
  <c r="J60" i="44" l="1"/>
  <c r="J77" i="44" l="1"/>
  <c r="J69" i="44" l="1"/>
  <c r="J68" i="44"/>
  <c r="J65" i="44"/>
  <c r="J63" i="44"/>
  <c r="J61" i="44"/>
  <c r="J71" i="44" l="1"/>
  <c r="F12" i="37"/>
  <c r="J12" i="44"/>
  <c r="J56" i="44" l="1"/>
  <c r="J55" i="44"/>
  <c r="J54" i="44"/>
  <c r="J75" i="44" l="1"/>
  <c r="J74" i="44"/>
  <c r="J81" i="44" s="1"/>
  <c r="J53" i="44"/>
  <c r="J52" i="44"/>
  <c r="J57" i="44" s="1"/>
  <c r="J9" i="44"/>
  <c r="I114" i="44" l="1"/>
  <c r="F13" i="37"/>
  <c r="F11" i="37"/>
  <c r="J114" i="44" l="1"/>
  <c r="J116" i="44" s="1"/>
  <c r="F9" i="37"/>
  <c r="F17" i="37" l="1"/>
  <c r="F19" i="37" s="1"/>
  <c r="F20" i="37" l="1"/>
  <c r="F21" i="37" s="1"/>
  <c r="F22" i="37" l="1"/>
</calcChain>
</file>

<file path=xl/sharedStrings.xml><?xml version="1.0" encoding="utf-8"?>
<sst xmlns="http://schemas.openxmlformats.org/spreadsheetml/2006/main" count="352" uniqueCount="229">
  <si>
    <t>I.</t>
  </si>
  <si>
    <t>ENOTA MERE</t>
  </si>
  <si>
    <t>SKUPAJ</t>
  </si>
  <si>
    <t>1.</t>
  </si>
  <si>
    <t>2.</t>
  </si>
  <si>
    <t>3.</t>
  </si>
  <si>
    <t>4.</t>
  </si>
  <si>
    <t>5.</t>
  </si>
  <si>
    <t>7.</t>
  </si>
  <si>
    <t>6.</t>
  </si>
  <si>
    <t>KOLIČINA</t>
  </si>
  <si>
    <t>Investitor:</t>
  </si>
  <si>
    <t>Objekt:</t>
  </si>
  <si>
    <t>Številka projekta:</t>
  </si>
  <si>
    <t>CENA ZA    ENOTO</t>
  </si>
  <si>
    <t>%</t>
  </si>
  <si>
    <t>EUR</t>
  </si>
  <si>
    <t>[EUR]</t>
  </si>
  <si>
    <t>P O P U S T</t>
  </si>
  <si>
    <t>DDV</t>
  </si>
  <si>
    <t>S K U P A J   z  DDV</t>
  </si>
  <si>
    <t>OPOMBA:</t>
  </si>
  <si>
    <t>C E N A  S  P O P U S T O M</t>
  </si>
  <si>
    <t>8.</t>
  </si>
  <si>
    <t>9.</t>
  </si>
  <si>
    <t>10.</t>
  </si>
  <si>
    <t>m'</t>
  </si>
  <si>
    <t>kom</t>
  </si>
  <si>
    <t>II.</t>
  </si>
  <si>
    <t>III.</t>
  </si>
  <si>
    <t>NEPREDVIDENA DELA</t>
  </si>
  <si>
    <t>IV.</t>
  </si>
  <si>
    <t>V.</t>
  </si>
  <si>
    <t>VI.</t>
  </si>
  <si>
    <t>kpl</t>
  </si>
  <si>
    <t>Nastala nepredvidena dela, ki jih v popisu ni mogoče predvideti - obračun po dejansko izvedenih delih potrjenih s strani nadzora</t>
  </si>
  <si>
    <t>R E K A P I T U L A C I J A  D E L</t>
  </si>
  <si>
    <t>PREDDELA</t>
  </si>
  <si>
    <r>
      <t xml:space="preserve">SKUPAJ I. = PREDDELA </t>
    </r>
    <r>
      <rPr>
        <sz val="9"/>
        <rFont val="Tahoma"/>
        <family val="2"/>
      </rPr>
      <t>(EUR)</t>
    </r>
  </si>
  <si>
    <t>11.</t>
  </si>
  <si>
    <t>12.</t>
  </si>
  <si>
    <t>13.</t>
  </si>
  <si>
    <t>14.</t>
  </si>
  <si>
    <t>15.</t>
  </si>
  <si>
    <r>
      <t>m</t>
    </r>
    <r>
      <rPr>
        <vertAlign val="superscript"/>
        <sz val="9"/>
        <rFont val="Tahoma"/>
        <family val="2"/>
        <charset val="238"/>
      </rPr>
      <t>3</t>
    </r>
  </si>
  <si>
    <r>
      <t>m</t>
    </r>
    <r>
      <rPr>
        <vertAlign val="superscript"/>
        <sz val="9"/>
        <rFont val="Tahoma"/>
        <family val="2"/>
        <charset val="238"/>
      </rPr>
      <t>2</t>
    </r>
  </si>
  <si>
    <t>S K U P A J   N E T O</t>
  </si>
  <si>
    <t>Številka poročila:</t>
  </si>
  <si>
    <t>ODVODNJAVANJE</t>
  </si>
  <si>
    <t>kg</t>
  </si>
  <si>
    <r>
      <t>m</t>
    </r>
    <r>
      <rPr>
        <sz val="9"/>
        <rFont val="Calibri"/>
        <family val="2"/>
        <charset val="238"/>
      </rPr>
      <t>³</t>
    </r>
  </si>
  <si>
    <r>
      <t>m</t>
    </r>
    <r>
      <rPr>
        <sz val="9"/>
        <rFont val="Calibri"/>
        <family val="2"/>
        <charset val="238"/>
      </rPr>
      <t>²</t>
    </r>
  </si>
  <si>
    <t>16.</t>
  </si>
  <si>
    <t>17.</t>
  </si>
  <si>
    <t>18.</t>
  </si>
  <si>
    <t>19.</t>
  </si>
  <si>
    <t>20.</t>
  </si>
  <si>
    <t>VII.</t>
  </si>
  <si>
    <t>Odbijanje glav pilotov do zdravega betona v višini 0,30 do 0,50 metra</t>
  </si>
  <si>
    <t xml:space="preserve">Dobava in vgraditev podložnega cementnega betona C12/15 v debelini 0,20 m </t>
  </si>
  <si>
    <t>Dobava in montaža trikotnih letev 2/2 cm (vidni robovi AB konstrukcij)</t>
  </si>
  <si>
    <t>29.</t>
  </si>
  <si>
    <t>30.</t>
  </si>
  <si>
    <t>31.</t>
  </si>
  <si>
    <t>32.</t>
  </si>
  <si>
    <t>33.</t>
  </si>
  <si>
    <t>34.</t>
  </si>
  <si>
    <t>35.</t>
  </si>
  <si>
    <t>36.</t>
  </si>
  <si>
    <t>37.</t>
  </si>
  <si>
    <t>38.</t>
  </si>
  <si>
    <t>39.</t>
  </si>
  <si>
    <t>40.</t>
  </si>
  <si>
    <t>kos</t>
  </si>
  <si>
    <t>VIII.</t>
  </si>
  <si>
    <t>21.</t>
  </si>
  <si>
    <t>22.</t>
  </si>
  <si>
    <t>23.</t>
  </si>
  <si>
    <t>24.</t>
  </si>
  <si>
    <t>25.</t>
  </si>
  <si>
    <t>26.</t>
  </si>
  <si>
    <t>27.</t>
  </si>
  <si>
    <t>28.</t>
  </si>
  <si>
    <t>ure</t>
  </si>
  <si>
    <r>
      <t xml:space="preserve">SKUPAJ: SANACIJA PODPORNEGA ZIDU  </t>
    </r>
    <r>
      <rPr>
        <sz val="9"/>
        <rFont val="Tahoma"/>
        <family val="2"/>
      </rPr>
      <t>(EUR)</t>
    </r>
  </si>
  <si>
    <t>m³</t>
  </si>
  <si>
    <t>41.</t>
  </si>
  <si>
    <t>42.</t>
  </si>
  <si>
    <t>43.</t>
  </si>
  <si>
    <t>44.</t>
  </si>
  <si>
    <t>45.</t>
  </si>
  <si>
    <t>TUJE STORITVE</t>
  </si>
  <si>
    <t>46.</t>
  </si>
  <si>
    <t>Občina Šentjur, Mestni trg 10, 3230 Šentjur</t>
  </si>
  <si>
    <t>122G/2018</t>
  </si>
  <si>
    <t>Organizacija gradbišča (zavarovanje gradbišča s postavitvijo gradbiščne ograje, postavitev gradbiščnih in pomožnih prostorov, gradbiščne obvestilne table in opozorilnih tabel ter ostalo skladno z varnostnim načrtom) in dogovori z lastniki zemljišč</t>
  </si>
  <si>
    <r>
      <t>m</t>
    </r>
    <r>
      <rPr>
        <vertAlign val="superscript"/>
        <sz val="9"/>
        <rFont val="Tahoma"/>
        <family val="2"/>
        <charset val="238"/>
      </rPr>
      <t>1</t>
    </r>
  </si>
  <si>
    <t>Porušitev in odstranitev ograje iz žične mreže in lesenih stebrov višine do 2 m</t>
  </si>
  <si>
    <t>Posek in odstranitev drevesa z deblom premera nad 50 cm ter odstranitev vej in panja</t>
  </si>
  <si>
    <t>Posek in odstranitev drevesa z deblom premera 11 do 30 cm ter odstranitev vej in panja</t>
  </si>
  <si>
    <t>Rezanje asfaltne plasti s talno diamantno žago, debeline do 10 cm</t>
  </si>
  <si>
    <t xml:space="preserve">Porušitev in odstranitev asfaltne plasti v debelini 6 do 10 cm, vključno z ureditvijo vseh potrebnih dovoljenj, plačilom taks in pristojbin za potrebe trajnega deponiranja  </t>
  </si>
  <si>
    <t>Rezanje podbetona s talno diamantno žago, debeline do 10 cm</t>
  </si>
  <si>
    <t>Porušitev in odstranitev nizke montažne zgradbe - lope oz. kurnika</t>
  </si>
  <si>
    <t>ZEMELJSKA DELA</t>
  </si>
  <si>
    <t>Dobava in vgradnja geotekstila iz PP tkanine natezne trdnosti min. 40 kN/m v vzdolžni in prečni smeri (kot npr. Polyfelt Geolon PP40), za ločilni in ojačitveni sloj po površini planuma temeljnih tal</t>
  </si>
  <si>
    <r>
      <t>Dobava in vgradnja geotekstila iz PP tkanine, natezne trdnosti min. 9,5 kN/m v vzdolžni in prečni smeri, ter prepustnostjo min. 115 l/m</t>
    </r>
    <r>
      <rPr>
        <vertAlign val="superscript"/>
        <sz val="9"/>
        <color theme="1"/>
        <rFont val="Tahoma"/>
        <family val="2"/>
        <charset val="238"/>
      </rPr>
      <t>2</t>
    </r>
    <r>
      <rPr>
        <sz val="9"/>
        <color theme="1"/>
        <rFont val="Tahoma"/>
        <family val="2"/>
        <charset val="238"/>
      </rPr>
      <t>s (kot npr. Polyfelt TS20), za ločilni in filterski sloj po površini kamnito drenažnega zasipa</t>
    </r>
  </si>
  <si>
    <t>Nakladanje vezljive zemljine/zrnate kamnine 3. do 5. kategorije in odvoz na trajno deponijo na razdalji do 5 km, vključno s pridobivanjem vseh dovoljenj za odvoz in odlaganje skladno z veljavno zakonodajo</t>
  </si>
  <si>
    <t>Doplačilo za zatravitev s semenom</t>
  </si>
  <si>
    <r>
      <t xml:space="preserve">SKUPAJ II. = ZEMELJSKA DELA </t>
    </r>
    <r>
      <rPr>
        <sz val="9"/>
        <rFont val="Tahoma"/>
        <family val="2"/>
      </rPr>
      <t>(EUR)</t>
    </r>
  </si>
  <si>
    <t xml:space="preserve">Široki izkop vezljive zemljine/zrnate kamnine 3. kategorije, strojno z nakladanjem in odvozom na trajno deponijo do 5 km - izkop obstoječe vozišče konstrukcije </t>
  </si>
  <si>
    <t xml:space="preserve">Ureditev planuma temeljnih tal vezljive zemljine/zrnate kamnine 3.- 4. kategorije, na predvideni niveleti z natančnostjo +-3 cm </t>
  </si>
  <si>
    <t xml:space="preserve">Dobava materiala in izdelava zasipnega klina iz nevezane nosilne plasti iz drobljenega kamnitega agregata apnenca zrn (0 - 125 mm), kvalitete kot npr. kamnolom Velika Pirešica, vgradnja in utrjevanje do predvidene nivelete, na površju oblikovanje zasipa pod naklonom 2:3, to je zasipni klin med zabitimi HEA profili in cesto </t>
  </si>
  <si>
    <t>Razprostiranje odvečne vezljive zemljine/ zrnate kamnine 3.-5. kategorija - izkopni materiali na plazu in/ali deponiji</t>
  </si>
  <si>
    <r>
      <t>Humusiranje brežine brez valjanja v debelini do 15 cm, upoštevati vgradnjo predhodno na stran odmetanega humusa (ocena 160,00 m</t>
    </r>
    <r>
      <rPr>
        <vertAlign val="superscript"/>
        <sz val="9"/>
        <color theme="1"/>
        <rFont val="Tahoma"/>
        <family val="2"/>
        <charset val="238"/>
      </rPr>
      <t>3</t>
    </r>
    <r>
      <rPr>
        <sz val="9"/>
        <color theme="1"/>
        <rFont val="Tahoma"/>
        <family val="2"/>
        <charset val="238"/>
      </rPr>
      <t>)</t>
    </r>
  </si>
  <si>
    <t>AB PILOTI premera 60 cm</t>
  </si>
  <si>
    <t>Prevoz vrtalne garniture in opreme za vrtanje AB pilotov premera 60 cm, dolžine do 12,0 m', premik na mikrolokacijo vrtanja, montaža in demontaža opreme, organizacija gradbišča, premik in odvoz opreme po dokončanju del</t>
  </si>
  <si>
    <t>Dobava in vgradnja lesenih plohov debeline 8cm med HEA profili (plohi ostanejo v terenu), predvidena dolžina 4 m</t>
  </si>
  <si>
    <t xml:space="preserve">Dobava in kontraktorsko vgrajevanje črpnega  betona v pilote, kvaliteta C 25/30; XC2; CL0,2;Dmax 16; S4; PV-II, </t>
  </si>
  <si>
    <t>Izkop vezljive zemljine/zrnate kamnine 3. do 4. kategorije - to je strojni in delno ročni izkop v območju armature pilotov za potrebe izdelave nove AB grede, planiranje dna ročno</t>
  </si>
  <si>
    <t>Dodatek za opažiranje opažnih "vut" za potrebe vgradnja sider, "vute" pod naklonom 15 stopinj od horizontale, dimenzije 0,5 x 0,5 m</t>
  </si>
  <si>
    <t>Dobava in vgradnja sidrnih jeklenih opažnih tulcev kot del trajnega vrvnega sidra in plastičnih podaljškov sidernih tulcev (UKC cev DN 160 mm) dolžine 50 cm za potrebe izvedbe novih trajnih 3 - vrvnih geotehničnih sider, vgradnja v fazi opažiranja AB obloge pod naklonom 15 stopinj od horizontale</t>
  </si>
  <si>
    <t>47.</t>
  </si>
  <si>
    <t>48.</t>
  </si>
  <si>
    <t>49.</t>
  </si>
  <si>
    <t>50.</t>
  </si>
  <si>
    <t>51.</t>
  </si>
  <si>
    <t>52.</t>
  </si>
  <si>
    <t>VOZIŠČNE KONSTRUKCIJE</t>
  </si>
  <si>
    <r>
      <t xml:space="preserve">Dobava materiala in izdelava nevezane nosilne tamponske plasti iz drobljenega kamnitega agregata apnenca zrn (0 - 32 mm), kvalitete kot npr. kamnolom Velika Pirešica, v debelini od 21 do 30 cm. Vgradnja do predvidene nivelete z natančnostjo </t>
    </r>
    <r>
      <rPr>
        <sz val="9"/>
        <color theme="1"/>
        <rFont val="Calibri"/>
        <family val="2"/>
        <charset val="238"/>
      </rPr>
      <t>±</t>
    </r>
    <r>
      <rPr>
        <sz val="9"/>
        <color theme="1"/>
        <rFont val="Tahoma"/>
        <family val="2"/>
      </rPr>
      <t xml:space="preserve"> 1cm. </t>
    </r>
  </si>
  <si>
    <t>Izdelava zgornje nosilne plasti bituminiziranega drobljenca zrnavosti 0/22, AC22, base B50/70 A3 v debelini 6cm - cesta</t>
  </si>
  <si>
    <t xml:space="preserve">Izdelava obrabne in zaporne plasti bitumenskega betona zrnavosti 0/8 mm, AC8 surf B50/70 A3 v debelini 4 cm - cesta </t>
  </si>
  <si>
    <r>
      <t>Čiščenje in obrizg obstoječega asfalta s kationsko bitumensko emulzijo (0,3 do 0,5 kg/m</t>
    </r>
    <r>
      <rPr>
        <vertAlign val="superscript"/>
        <sz val="9"/>
        <color theme="1"/>
        <rFont val="Tahoma"/>
        <family val="2"/>
        <charset val="238"/>
      </rPr>
      <t>2)</t>
    </r>
  </si>
  <si>
    <t>Sanacija poškodb na dovoznih cestah zaradi prekomerne obremenitve, izkop poškodovanega ustroja z nakladanjem in odvozom, planiranje zemeljskega planuma, dobava in vgrajevanje kamnolomskega nasipnega materiala v debelini 0,40 m, dobava in vgrajevanje tampona v debelini 0,20 m, fino planiranje in valjanje, izdelava nove asfaltne prevleke 8cm, BNOP 16</t>
  </si>
  <si>
    <t>53.</t>
  </si>
  <si>
    <t>54.</t>
  </si>
  <si>
    <t>55.</t>
  </si>
  <si>
    <t>56.</t>
  </si>
  <si>
    <t>57.</t>
  </si>
  <si>
    <t xml:space="preserve">Tlakovanje jarka z lomljencem debelina 20 do 40 cm, stiki zapolnjeni s cementno malto, na podložni plasti iz cementnega betona C16/20 v debelini min. 15 cm; to je izvedba tlakovanja v okolici iztočnih/vtočnih glav  </t>
  </si>
  <si>
    <t>Izdelava poševne vtočne in iztočne glave prepusta krožnega prereza iz cementnega betona C16/20 in obloge iz lomljenca debeline 20 - 30 cm, za cevi s premerom 30 do 40 cm</t>
  </si>
  <si>
    <r>
      <t xml:space="preserve">Dobava in kompletna vgraditev armirano betonskega kaskadnega jaška krožnega prereza s premerom </t>
    </r>
    <r>
      <rPr>
        <b/>
        <sz val="9"/>
        <color theme="1"/>
        <rFont val="Tahoma"/>
        <family val="2"/>
        <charset val="238"/>
      </rPr>
      <t xml:space="preserve">100 cm; </t>
    </r>
    <r>
      <rPr>
        <sz val="9"/>
        <color theme="1"/>
        <rFont val="Tahoma"/>
        <family val="2"/>
        <charset val="238"/>
      </rPr>
      <t xml:space="preserve">vgraditev armirane betonske cevi; kvalitete kot npr. proizvod PGM Žalec, globina jaška 6 m (3+3 m), z izdelavo navrtave priključkov in vgradnjo tipskih tesnil za plastične cevi vključno s podložnim betonom predvidene debeline 20 cm, obdelavo stikov, tesnjenjem dna, navrtanjem 10 kom izcednic fi 30 mm proti zaledju, ipd.   </t>
    </r>
  </si>
  <si>
    <t>Izdelava prepusta krožnega prereza iz PEHD trdih plastičnih (dvoslojnih) cevi, SN8, fi 250 mm, vključno s podložno plastjo iz cementnega betona in polnim obbetoniranjem C16/20</t>
  </si>
  <si>
    <t>58.</t>
  </si>
  <si>
    <t>59.</t>
  </si>
  <si>
    <t>60.</t>
  </si>
  <si>
    <t>61.</t>
  </si>
  <si>
    <t>62.</t>
  </si>
  <si>
    <t>63.</t>
  </si>
  <si>
    <t>64.</t>
  </si>
  <si>
    <t>65.</t>
  </si>
  <si>
    <t xml:space="preserve">Dobava in vgradnja tipskega AB pokrova s čistilno odprtino za jaške premera 100 cm (ojačana izvedba kot npr. proizvod Gorec) </t>
  </si>
  <si>
    <t>66.</t>
  </si>
  <si>
    <t>TRAJNA GEOT. SIDRA in INKLINACIJE</t>
  </si>
  <si>
    <t>Prevoz opreme in stroja za izvedbo trajnih 3-vrvnih prednapetih geotehničnih sider in inklinacij dolžine 15,0 metra, vključno s transportom pribora za vrtanje s cevitvijo premera do 143 mm za delo v omejeni širini ceste 3m. Primerne so samo ganiture, ki stojijo na gredi in vrtajo pod garnituro, odvoz opreme po končanju del</t>
  </si>
  <si>
    <t xml:space="preserve">Izdelava 3x vertikalne inklinacijske vrtine globine 15,0 m, premera min. 90 mm </t>
  </si>
  <si>
    <t xml:space="preserve">Nabava in vgradnja ABS inklinacijskih cevi, ID 60 mm z injektiranjem medprostora med cevjo in steno vrtine, vključno z spojkami, PVC dnom in kapo cevi   </t>
  </si>
  <si>
    <t>Nabava in vgradnja zaščitne kape inklinometra, v ceni zajeti vsa pomožna dela in transporte</t>
  </si>
  <si>
    <t>67.</t>
  </si>
  <si>
    <t>68.</t>
  </si>
  <si>
    <t>69.</t>
  </si>
  <si>
    <t>70.</t>
  </si>
  <si>
    <t>Geološko - geomehanski nadzor</t>
  </si>
  <si>
    <t xml:space="preserve">Projektantski nadzor v času gradnje (po potrebi) z izvedbo dodatnih raziskav (sondažnih izkopov) in po potrebi z izvedbo spremembe dela dokumentacije </t>
  </si>
  <si>
    <t>Izdelava PID in navodila za vzdrževanje</t>
  </si>
  <si>
    <t>71.</t>
  </si>
  <si>
    <t>obiski</t>
  </si>
  <si>
    <t>Izvedba nulte meritve inklinacij (3 x 15 m= 45 m') in enega odčitka po zaklinjenju sider vključno z izdelavo poročila o izvršenih meritvah</t>
  </si>
  <si>
    <t>72.</t>
  </si>
  <si>
    <t>73.</t>
  </si>
  <si>
    <t>74.</t>
  </si>
  <si>
    <t>75.</t>
  </si>
  <si>
    <t>Udor brežine pod JP897251 Podlešje - Osredek</t>
  </si>
  <si>
    <r>
      <t xml:space="preserve">SKUPAJ III. = AB PILOTI </t>
    </r>
    <r>
      <rPr>
        <sz val="9"/>
        <rFont val="Tahoma"/>
        <family val="2"/>
      </rPr>
      <t>(EUR)</t>
    </r>
  </si>
  <si>
    <r>
      <t xml:space="preserve">SKUPAJ V. = TRAJNA GEOT. SIDRA IN INKLINACIJE </t>
    </r>
    <r>
      <rPr>
        <sz val="9"/>
        <rFont val="Tahoma"/>
        <family val="2"/>
      </rPr>
      <t>(EUR)</t>
    </r>
  </si>
  <si>
    <r>
      <t xml:space="preserve">SKUPAJ VI. = VOZIŠČNE KONSTRUKCIJE </t>
    </r>
    <r>
      <rPr>
        <sz val="9"/>
        <rFont val="Tahoma"/>
        <family val="2"/>
      </rPr>
      <t>(EUR)</t>
    </r>
  </si>
  <si>
    <r>
      <t xml:space="preserve">SKUPAJ VII. = ODVODNJAVANJE </t>
    </r>
    <r>
      <rPr>
        <sz val="9"/>
        <rFont val="Tahoma"/>
        <family val="2"/>
      </rPr>
      <t>(EUR)</t>
    </r>
  </si>
  <si>
    <r>
      <t xml:space="preserve">SKUPAJ VIII. = TUJE STORITVE </t>
    </r>
    <r>
      <rPr>
        <sz val="9"/>
        <rFont val="Tahoma"/>
        <family val="2"/>
      </rPr>
      <t>(EUR)</t>
    </r>
  </si>
  <si>
    <t>IX.</t>
  </si>
  <si>
    <t>AB PILOTI PREMERA 60 cm</t>
  </si>
  <si>
    <t>TRAJNA GEOT. SIDRA IN INKLINACIJE</t>
  </si>
  <si>
    <t>Demontaža jeklene varnostne ograje (JVO), odvoz in začasno skladiščenje</t>
  </si>
  <si>
    <t xml:space="preserve">Zavarovanje gradbišča v času gradnje s potrebnimi zaporami prometa (popolna zapora v času izvajanja pilotov, grede in sider, izvedbe drenaže in zasipavanja za gredo vključno z ureditvijo gradbišča (skupaj z vso potrebno dokumentacijo in elaborati ter postavitvijo in vzdrževanjem prometne signalizacije in opreme) </t>
  </si>
  <si>
    <t>Bočno varovanje izkopa gradbene jame za zaščito delavcev pri izvedbi drenažnih krakov z uporabo box razpiralnega opaža višine 2,40 metra, v skupni dolžini 90 m', kot npr. sistem SBH ali podobno, upoštevati dostavo sistema, sestavljanje, najem ocenjeno 14 dni, vgradnjo in uporabo v strmem terenu do 35 stopinj, izvlačenje ter končno čiščenje in odvoz</t>
  </si>
  <si>
    <t>Rušenje - odbijanje podbetona ob in delno pod obstoječo gredo, podbeton v debelini do 20 cm</t>
  </si>
  <si>
    <t xml:space="preserve">Visokotlačno pranje obstoječe grede z vodnim curkom pod pritiskom 150 - 200 barov </t>
  </si>
  <si>
    <t>Premaz obstoječe grede z emulzijo za boljši oprijem starega in novega betona kot npr. Kemacryl, izvedba po navodilih proizvajalca</t>
  </si>
  <si>
    <t>Površinski izkop plodne zemljine - 1. kategorije - strojno z odrivom do 100 m (deponiranje ob izkopu), izkopi se izvajajo v zelo strmem terenu</t>
  </si>
  <si>
    <t>Široki nezaščiteni trapezni izkopi vezljive zemljine/zrnate kamnine - 3. do 4. kategorije z odmetom na stran do 50 m, strojni izkop do globine 5 m; to so izkopi za drenažne krake D1 in D2, ter kanalizacijski odvod K2, izkopi se izvajajo v zelo strmem terenu</t>
  </si>
  <si>
    <t>Široki nezaščiteni trapezni izkopi vezljive zemljine/zrnate kamnine - 4. do 5. kategorije (delno z dolbljenjem ali pikiranjem) z odmetom na stran do 50 m, strojni izkop do globine 5 m, planiranje dna ročno; to so izkopi za drenažne krake D1 in D2, ter kanalizacijski odvod K2, izkopi se izvajajo v zelo strmem terenu</t>
  </si>
  <si>
    <t>Izkop vezljive zemljine/zrnate kamnine - 3. do 4. kategorije v ozkem jarku med razporami z odmetom na stran do 50 m, gradbena jama za  drenažne krake D1 in D2, ter kanalizacijski odvod K2, izkopi se izvajajo v kampadah v zelo strmem terenu</t>
  </si>
  <si>
    <t>Izkop vezljive zemljine/zrnate kamnine - 4. do 5. kategorije (delno z dolbljenjem ali pikiranjem) v ozkem jarku med razporami z odmetom na stran do 50 m, gradbena jama za drenažne krake D1 in D2, ter kanalizacijski odvod K2, izkopi se izvajajo v kampadah v zelo strmem terenu</t>
  </si>
  <si>
    <t>Izkop vezljive zemljine/zrnate kamnine 3. kategorije, za temelje, kanalske rove, prepuste, drenaže in jarke, širine 0,4 - 1,5 m in globine do 2,0 m, strojno z odmetom na stran do 50m, planiranje dna ročno, to je izkop za K1 v zelo strmem terenu in izkop za drenažo D3</t>
  </si>
  <si>
    <r>
      <t xml:space="preserve">Izkop vezljive zemljine/zrnate kamnine 3. kategorije, delovni plato za za izvedbo nove podlite grede, </t>
    </r>
    <r>
      <rPr>
        <b/>
        <sz val="9"/>
        <color theme="1"/>
        <rFont val="Tahoma"/>
        <family val="2"/>
        <charset val="238"/>
      </rPr>
      <t>strojno-ročni</t>
    </r>
    <r>
      <rPr>
        <sz val="9"/>
        <color theme="1"/>
        <rFont val="Tahoma"/>
        <family val="2"/>
        <charset val="238"/>
      </rPr>
      <t xml:space="preserve"> izkop v zelo strmem terenu z odmetom na stran do 50m in ročnim planiranjem </t>
    </r>
  </si>
  <si>
    <t xml:space="preserve">Dobava materiala in kompletna izdelava delovnega platoja za potrebe podlitja grede in gramoziranje dovozne poti za potrebe izvajanja dovozov in odvozov, izvedba z kvalitetnim kamnolomskim materialom 0 - 125 mm </t>
  </si>
  <si>
    <t>Dobava materiala in izdelava zasipa drenažnih reber z prepustnim skeletnim materialom granulacije 32 - 250 mm, v prerez širine 1,5 m in višine ocenjeno med 2 in 4 m, to je zasip drenažnih reber (D1 in D2) v zelo strmem terenu</t>
  </si>
  <si>
    <r>
      <t xml:space="preserve">Dobava materiala in izdelava nevezane nosilne plasti posteljice iz drobljenega kamnitega agregata apnenca zrn (0 - 125 mm), kvalitete kot npr. kamnolom Velika Pirešica, v debelini do 50 cm, vgradnja in utrejavnje do predvidene nivelete z natančnostjo </t>
    </r>
    <r>
      <rPr>
        <sz val="9"/>
        <color theme="1"/>
        <rFont val="Calibri"/>
        <family val="2"/>
        <charset val="238"/>
      </rPr>
      <t>±</t>
    </r>
    <r>
      <rPr>
        <sz val="9"/>
        <color theme="1"/>
        <rFont val="Tahoma"/>
        <family val="2"/>
        <charset val="238"/>
      </rPr>
      <t>2 cm</t>
    </r>
  </si>
  <si>
    <t>Dobava in zabijanje jeklenih profilov HEA 160 ali odsluženih železniških tirnic S49 v razmaku 1,0 m za izdelavo delovnega platoja za izdelavo pilotov, predvidena dolžina l=6,0 m (profili ostanejo v terenu)</t>
  </si>
  <si>
    <t>Vrtanje vrtin premera 60 cm z izkopom in ODVOZOM materiala na začasno deponijo, izkop  v zem. III.-IV. kategorije do max. 10,0 m (vrtanje v nasipu, trdni glini s samicami) + 2,0 m v kompakten peščen laporovec (V. kategorija) skupna gl. do max. 12,0 m</t>
  </si>
  <si>
    <t xml:space="preserve">Izdelava enostranskega vezanega opaža grede (kvaliteta za vidne betonske površine), skupaj z vsemi veznimi in podpornimi elementi, za AB sidrno gredo "G4" b x h x l = 0,8 x 1,0 x 34,00 m in "G2" b x h x l = 0,7 x 1,0 x 12,0 m </t>
  </si>
  <si>
    <t>Izdelava dvostranskega vezanega sistemskega opaža grede (kvaliteta za vidne betonske površine), skupaj z vsemi veznimi in podpornimi elementi, za AB sidrno gredo "G1.1" b x h x l = 0,7 x 1,0 x 4,00 m; "G1.2" b x h x l = 0,7 x 2,0 x 5,0 m in "G3" b x h x l = 0,8 x 2,0 x 12,0 m</t>
  </si>
  <si>
    <t xml:space="preserve">Kompletna izdelava prebojev oz. barbakan skozi novo izdelano AB gredo, dobava in vgradnja v opaž UKC cevi DN 110 v zaledju zaščitena z armaturno mrežico kot zaščita pred izpiranjem peska, dolžina cevi do 1,0 metra </t>
  </si>
  <si>
    <t xml:space="preserve">Dobava, vezanje in vgrajevanje armature v AB gredo G1, G2, G3 in G4 do max. premera 18 mm  </t>
  </si>
  <si>
    <r>
      <t>Dobava in vgrajevanje aeriranega črpnega betona v podlito AB gredo prereza 0,8 in 1,6 m</t>
    </r>
    <r>
      <rPr>
        <vertAlign val="superscript"/>
        <sz val="9"/>
        <color theme="1"/>
        <rFont val="Tahoma"/>
        <family val="2"/>
        <charset val="238"/>
      </rPr>
      <t>3</t>
    </r>
    <r>
      <rPr>
        <sz val="9"/>
        <color theme="1"/>
        <rFont val="Tahoma"/>
        <family val="2"/>
        <charset val="238"/>
      </rPr>
      <t>/m', kvalitete C 30/37, XC4, XF4, CL 0,2; Dmax 16; S3; PV-II; in vgradnjo ekspanditorja za preprečevanje krčenja betona, vgradnja v gredo G3 in G4</t>
    </r>
  </si>
  <si>
    <r>
      <t>Dobava in vgrajevanje aeriranega črpnega betona v AB gredo prereza 0.7 in 1.4 m</t>
    </r>
    <r>
      <rPr>
        <vertAlign val="superscript"/>
        <sz val="9"/>
        <color theme="1"/>
        <rFont val="Tahoma"/>
        <family val="2"/>
        <charset val="238"/>
      </rPr>
      <t>3</t>
    </r>
    <r>
      <rPr>
        <sz val="9"/>
        <color theme="1"/>
        <rFont val="Tahoma"/>
        <family val="2"/>
        <charset val="238"/>
      </rPr>
      <t>/m', kvalitete C 30/37, XC4, XF4, CL 0,2; Dmax 16; S3; PV-II; vgradnja v gredo G1.1, G1.2 in G2</t>
    </r>
  </si>
  <si>
    <r>
      <t>Kompletna dobava in izdelava trajnih trivrvnih geotehničnih sider 3x0,62'', dolžine Lsk = 15,0 + 1,0 m (Ln=8,0 m), Lv=7,0 m, nosilnosti P</t>
    </r>
    <r>
      <rPr>
        <vertAlign val="subscript"/>
        <sz val="9"/>
        <color theme="1"/>
        <rFont val="Tahoma"/>
        <family val="2"/>
        <charset val="238"/>
      </rPr>
      <t>0</t>
    </r>
    <r>
      <rPr>
        <sz val="9"/>
        <color theme="1"/>
        <rFont val="Tahoma"/>
        <family val="2"/>
        <charset val="238"/>
      </rPr>
      <t>max=5</t>
    </r>
    <r>
      <rPr>
        <sz val="9"/>
        <color theme="1"/>
        <rFont val="Tahoma"/>
        <family val="2"/>
      </rPr>
      <t>00 kN/sidro, naklona 15 stopinj, 21 kom, upoštevati vrtanje, dobavo, vgradnjo, injektiranje, napenjanje, izvedba trajne anti-korozijske zaščite, klinjenje sidra 300 kN in montaža sidernih glav, sidra morajo imeti STS s strani proizvajalca</t>
    </r>
  </si>
  <si>
    <t>Premiki med lokacijami sider, priprava vrtalne garniture za vrtanje sider in po potrebi izdelava pomožnih odrov kot stojišče za delavce in opremo</t>
  </si>
  <si>
    <t>Preiskave geotehničnih sider, 2 kom preiskusno sidro, ki ostane v konstrukcijo z izvedbo celovitega 5 stopenjskega napenjalnega poizkusa in 19 kom enostavnih napenjalnih poizkusov z končnim poročilom v treh izvodih</t>
  </si>
  <si>
    <t>Izdelava zgornje nosilne plasti bituminiziranega drobljenca zrnavosti 0/22, AC22, base B50/70 A3 v debelini 6cm - mulda širine 50 cm</t>
  </si>
  <si>
    <t>Izdelava obrabne in zaporne plasti bitumenskega betona zrnavosti 0/8 mm, AC8 surf B50/70 A3 v debelini 4 cm - mulda širine 50 cm</t>
  </si>
  <si>
    <t>Izdelava bankine iz plasti drobljenca (0/32mm - tampon II) debeline 9cm in širine 50 - 75 cm</t>
  </si>
  <si>
    <t>Dobava in zabijanje ter kasneje odstranitev po končanih delih jeklenih profilov HEA 160 ali odsluženih železniških tirnic S49 v razmaku 1,0 m za izdelavo delovnega platoja za izdelavo pilotov, predvidena dolžina l=6,0 m</t>
  </si>
  <si>
    <t>Dobava, vgradnja in odstranitev po končanih delih lesenih plohov debeline 8cm med HEA profili, predvidena dolžina 4 m</t>
  </si>
  <si>
    <t>Dobava in montaža enostranske jeklene varnostne ograje (JVO) brez distančnika za nivo vzdrževanja N2 in delovno širino W5, z odsevniki iz aluminijaste pločevine (pritrjena na obstoječo in novo AB gredo), vključno z navezavo na obstoječo ograjo, izvedeno skladno s TSC 02.210:2008</t>
  </si>
  <si>
    <r>
      <t xml:space="preserve">Dobava in izdelava vzdolžne in prečne drenaže iz PEHD trdih plastičnih (dvoslojnih) cevi fi </t>
    </r>
    <r>
      <rPr>
        <b/>
        <sz val="9"/>
        <color theme="1"/>
        <rFont val="Tahoma"/>
        <family val="2"/>
        <charset val="238"/>
      </rPr>
      <t>160 mm</t>
    </r>
    <r>
      <rPr>
        <sz val="9"/>
        <color theme="1"/>
        <rFont val="Tahoma"/>
        <family val="2"/>
        <charset val="238"/>
      </rPr>
      <t>, na 10 cm podložni plasti iz cementnega betona C16/20, cev obsuta z drenažnim materialom frakcije 16 - 32 mm, do višine 0,80 m</t>
    </r>
    <r>
      <rPr>
        <vertAlign val="superscript"/>
        <sz val="9"/>
        <color theme="1"/>
        <rFont val="Tahoma"/>
        <family val="2"/>
        <charset val="238"/>
      </rPr>
      <t xml:space="preserve"> </t>
    </r>
    <r>
      <rPr>
        <sz val="9"/>
        <color theme="1"/>
        <rFont val="Tahoma"/>
        <family val="2"/>
        <charset val="238"/>
      </rPr>
      <t>nad temenom cevi (220 stopinjska perforacija); drenažno kanalizacijske cevi v območju D1 (44 m), D2 (28 m) in D3 (54 m)</t>
    </r>
  </si>
  <si>
    <r>
      <t xml:space="preserve">Dobava in izdelava meteorne kanalizacije iz PEHD trdih plastičnih (dvoslojnih) cevi fi </t>
    </r>
    <r>
      <rPr>
        <b/>
        <sz val="9"/>
        <color theme="1"/>
        <rFont val="Tahoma"/>
        <family val="2"/>
        <charset val="238"/>
      </rPr>
      <t>200 mm</t>
    </r>
    <r>
      <rPr>
        <sz val="9"/>
        <color theme="1"/>
        <rFont val="Tahoma"/>
        <family val="2"/>
        <charset val="238"/>
      </rPr>
      <t xml:space="preserve"> ali UKC-cevi SN8, na 10 cm podložni plasti iz cementnega betona C16/20, cev obsuta z materialom frakcije  0 - 4 mm; meteorna kanalizacija K1 v dolžini 39,0 m</t>
    </r>
  </si>
  <si>
    <r>
      <t xml:space="preserve">Dobava in izdelava meteorne kanalizacije iz PEHD trdih plastičnih (dvoslojnih) cevi fi </t>
    </r>
    <r>
      <rPr>
        <b/>
        <sz val="9"/>
        <color theme="1"/>
        <rFont val="Tahoma"/>
        <family val="2"/>
        <charset val="238"/>
      </rPr>
      <t>315 mm</t>
    </r>
    <r>
      <rPr>
        <sz val="9"/>
        <color theme="1"/>
        <rFont val="Tahoma"/>
        <family val="2"/>
        <charset val="238"/>
      </rPr>
      <t xml:space="preserve"> ali UKC-cevi SN8, na 10 cm podložni plasti iz cementnega betona C16/20, cev obsuta z materialom frakcije  0 - 4 mm; meteorna kanalizacija K2 v dolžini 32,0 m</t>
    </r>
  </si>
  <si>
    <t>76.</t>
  </si>
  <si>
    <t>77.</t>
  </si>
  <si>
    <t>78.</t>
  </si>
  <si>
    <t>79.</t>
  </si>
  <si>
    <t>80.</t>
  </si>
  <si>
    <t>81.</t>
  </si>
  <si>
    <t>82.</t>
  </si>
  <si>
    <t>Dobava in vgrajevanje armaturnih košev v pilote 60 cm (po armaturnem načrtu), armaturni koši dolžine 6,9 in 8,0 metra, presek vzdolžnih armaturnih palic fi 18 mm</t>
  </si>
  <si>
    <t xml:space="preserve">Količine so obračunavajo v raščenem stanju. Dela se izvajajo v zelo strmem terenu z nakloni
do 35 stopinj. </t>
  </si>
  <si>
    <t>AB VEZNA GREDA G1, G2, G3 in G4</t>
  </si>
  <si>
    <r>
      <t xml:space="preserve">SKUPAJ IV. = AB VEZNA GREDA G1, G2, G3 in G4 </t>
    </r>
    <r>
      <rPr>
        <sz val="9"/>
        <rFont val="Tahoma"/>
        <family val="2"/>
      </rPr>
      <t>(EUR)</t>
    </r>
  </si>
  <si>
    <t>8.5 POPIS DEL S PREDIZMERAMI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</si>
</sst>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S_I_T_-;\-* #,##0.00\ _S_I_T_-;_-* &quot;-&quot;??\ _S_I_T_-;_-@_-"/>
    <numFmt numFmtId="165" formatCode="#,##0.00_ ;\-#,##0.00\ "/>
  </numFmts>
  <fonts count="44">
    <font>
      <sz val="9"/>
      <name val="Tahoma"/>
      <charset val="238"/>
    </font>
    <font>
      <b/>
      <sz val="9"/>
      <name val="Tahoma"/>
      <family val="2"/>
    </font>
    <font>
      <sz val="9"/>
      <name val="Tahoma"/>
      <family val="2"/>
    </font>
    <font>
      <sz val="10"/>
      <name val="Arial CE"/>
      <charset val="238"/>
    </font>
    <font>
      <sz val="10"/>
      <name val="Tahoma"/>
      <family val="2"/>
    </font>
    <font>
      <b/>
      <sz val="10"/>
      <name val="Tahoma"/>
      <family val="2"/>
    </font>
    <font>
      <b/>
      <sz val="8"/>
      <name val="Tahoma"/>
      <family val="2"/>
    </font>
    <font>
      <sz val="10"/>
      <color indexed="10"/>
      <name val="Tahoma"/>
      <family val="2"/>
    </font>
    <font>
      <sz val="12"/>
      <name val="Geometr706 BdCn BT"/>
      <family val="2"/>
      <charset val="238"/>
    </font>
    <font>
      <b/>
      <sz val="11"/>
      <name val="Tahoma"/>
      <family val="2"/>
    </font>
    <font>
      <sz val="11"/>
      <name val="Tahoma"/>
      <family val="2"/>
    </font>
    <font>
      <sz val="10"/>
      <name val="Tahoma"/>
      <family val="2"/>
      <charset val="238"/>
    </font>
    <font>
      <b/>
      <sz val="10"/>
      <name val="Tahoma"/>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0"/>
      <name val="Arial"/>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Tahoma"/>
      <family val="2"/>
      <charset val="238"/>
    </font>
    <font>
      <b/>
      <sz val="11"/>
      <name val="Tahoma"/>
      <family val="2"/>
      <charset val="238"/>
    </font>
    <font>
      <sz val="16"/>
      <name val="Tahoma"/>
      <family val="2"/>
    </font>
    <font>
      <sz val="9"/>
      <color theme="1"/>
      <name val="Tahoma"/>
      <family val="2"/>
      <charset val="238"/>
    </font>
    <font>
      <sz val="9"/>
      <color rgb="FF92D050"/>
      <name val="Tahoma"/>
      <family val="2"/>
    </font>
    <font>
      <b/>
      <sz val="9"/>
      <color theme="1"/>
      <name val="Tahoma"/>
      <family val="2"/>
      <charset val="238"/>
    </font>
    <font>
      <sz val="9"/>
      <color theme="1"/>
      <name val="Tahoma"/>
      <family val="2"/>
    </font>
    <font>
      <sz val="10"/>
      <color theme="1"/>
      <name val="Arial CE"/>
      <charset val="238"/>
    </font>
    <font>
      <vertAlign val="superscript"/>
      <sz val="9"/>
      <name val="Tahoma"/>
      <family val="2"/>
      <charset val="238"/>
    </font>
    <font>
      <vertAlign val="superscript"/>
      <sz val="9"/>
      <color theme="1"/>
      <name val="Tahoma"/>
      <family val="2"/>
      <charset val="238"/>
    </font>
    <font>
      <sz val="9"/>
      <name val="Calibri"/>
      <family val="2"/>
      <charset val="238"/>
    </font>
    <font>
      <vertAlign val="subscript"/>
      <sz val="9"/>
      <color theme="1"/>
      <name val="Tahoma"/>
      <family val="2"/>
      <charset val="238"/>
    </font>
    <font>
      <sz val="9"/>
      <color theme="1"/>
      <name val="Calibri"/>
      <family val="2"/>
      <charset val="238"/>
    </font>
  </fonts>
  <fills count="2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2"/>
        <bgColor indexed="22"/>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double">
        <color indexed="64"/>
      </top>
      <bottom style="double">
        <color indexed="64"/>
      </bottom>
      <diagonal/>
    </border>
    <border>
      <left style="dashed">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46">
    <xf numFmtId="0" fontId="0"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16" fillId="2" borderId="1" applyNumberFormat="0" applyAlignment="0" applyProtection="0"/>
    <xf numFmtId="0" fontId="17" fillId="10" borderId="2" applyNumberFormat="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7" applyNumberFormat="0" applyFill="0" applyAlignment="0" applyProtection="0"/>
    <xf numFmtId="0" fontId="31" fillId="0" borderId="0"/>
    <xf numFmtId="0" fontId="3" fillId="0" borderId="0"/>
    <xf numFmtId="0" fontId="3" fillId="0" borderId="0"/>
    <xf numFmtId="0" fontId="3" fillId="0" borderId="0"/>
    <xf numFmtId="0" fontId="26" fillId="12" borderId="0" applyNumberFormat="0" applyBorder="0" applyAlignment="0" applyProtection="0"/>
    <xf numFmtId="0" fontId="25" fillId="4" borderId="8" applyNumberFormat="0" applyFont="0" applyAlignment="0" applyProtection="0"/>
    <xf numFmtId="0" fontId="27" fillId="2" borderId="6"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46">
    <xf numFmtId="0" fontId="0" fillId="0" borderId="0" xfId="0"/>
    <xf numFmtId="0" fontId="4" fillId="0" borderId="0" xfId="37" applyNumberFormat="1" applyFont="1" applyAlignment="1">
      <alignment vertical="center"/>
    </xf>
    <xf numFmtId="0" fontId="4" fillId="0" borderId="0" xfId="37" applyNumberFormat="1" applyFont="1" applyAlignment="1">
      <alignment horizontal="right" vertical="center"/>
    </xf>
    <xf numFmtId="0" fontId="3" fillId="0" borderId="0" xfId="37" applyNumberFormat="1" applyAlignment="1">
      <alignment vertical="center"/>
    </xf>
    <xf numFmtId="0" fontId="3" fillId="0" borderId="0" xfId="38" applyNumberFormat="1" applyAlignment="1">
      <alignment vertical="center"/>
    </xf>
    <xf numFmtId="0" fontId="4" fillId="0" borderId="10" xfId="38" applyNumberFormat="1" applyFont="1" applyFill="1" applyBorder="1" applyAlignment="1">
      <alignment horizontal="right" vertical="top"/>
    </xf>
    <xf numFmtId="0" fontId="2" fillId="0" borderId="10" xfId="38" applyNumberFormat="1" applyFont="1" applyFill="1" applyBorder="1" applyAlignment="1">
      <alignment horizontal="justify" vertical="center" wrapText="1"/>
    </xf>
    <xf numFmtId="4" fontId="2" fillId="0" borderId="10" xfId="38" applyNumberFormat="1" applyFont="1" applyFill="1" applyBorder="1" applyAlignment="1">
      <alignment horizontal="right" vertical="center"/>
    </xf>
    <xf numFmtId="4" fontId="2" fillId="0" borderId="10" xfId="38" applyNumberFormat="1" applyFont="1" applyFill="1" applyBorder="1" applyAlignment="1">
      <alignment vertical="center"/>
    </xf>
    <xf numFmtId="165" fontId="2" fillId="0" borderId="10" xfId="38" applyNumberFormat="1" applyFont="1" applyFill="1" applyBorder="1" applyAlignment="1">
      <alignment horizontal="right" vertical="center"/>
    </xf>
    <xf numFmtId="0" fontId="3" fillId="0" borderId="0" xfId="38"/>
    <xf numFmtId="0" fontId="3" fillId="0" borderId="0" xfId="38" applyAlignment="1">
      <alignment vertical="top"/>
    </xf>
    <xf numFmtId="49" fontId="3" fillId="0" borderId="0" xfId="38" applyNumberFormat="1"/>
    <xf numFmtId="4" fontId="3" fillId="0" borderId="0" xfId="38" applyNumberFormat="1" applyAlignment="1">
      <alignment horizontal="right"/>
    </xf>
    <xf numFmtId="164" fontId="3" fillId="0" borderId="0" xfId="38" applyNumberFormat="1"/>
    <xf numFmtId="0" fontId="4" fillId="0" borderId="0" xfId="0" applyNumberFormat="1" applyFont="1" applyAlignment="1">
      <alignment vertical="center"/>
    </xf>
    <xf numFmtId="0" fontId="1" fillId="24" borderId="11" xfId="37" applyNumberFormat="1" applyFont="1" applyFill="1" applyBorder="1" applyAlignment="1">
      <alignment horizontal="right" vertical="center"/>
    </xf>
    <xf numFmtId="0" fontId="1" fillId="24" borderId="12" xfId="37" applyNumberFormat="1" applyFont="1" applyFill="1" applyBorder="1" applyAlignment="1">
      <alignment vertical="center"/>
    </xf>
    <xf numFmtId="0" fontId="6" fillId="25" borderId="12" xfId="37" applyNumberFormat="1" applyFont="1" applyFill="1" applyBorder="1" applyAlignment="1">
      <alignment horizontal="center" vertical="center" wrapText="1"/>
    </xf>
    <xf numFmtId="0" fontId="6" fillId="25" borderId="12" xfId="39" applyNumberFormat="1" applyFont="1" applyFill="1" applyBorder="1" applyAlignment="1">
      <alignment horizontal="center" vertical="center" wrapText="1"/>
    </xf>
    <xf numFmtId="0" fontId="6" fillId="25" borderId="13" xfId="37" applyNumberFormat="1" applyFont="1" applyFill="1" applyBorder="1" applyAlignment="1">
      <alignment horizontal="center" vertical="center"/>
    </xf>
    <xf numFmtId="0" fontId="6" fillId="25" borderId="14" xfId="37" applyNumberFormat="1" applyFont="1" applyFill="1" applyBorder="1" applyAlignment="1">
      <alignment horizontal="center" vertical="center" wrapText="1"/>
    </xf>
    <xf numFmtId="0" fontId="1" fillId="24" borderId="14" xfId="37" applyNumberFormat="1" applyFont="1" applyFill="1" applyBorder="1" applyAlignment="1">
      <alignment vertical="center"/>
    </xf>
    <xf numFmtId="0" fontId="2" fillId="26" borderId="15" xfId="38" applyNumberFormat="1" applyFont="1" applyFill="1" applyBorder="1" applyAlignment="1">
      <alignment vertical="top" wrapText="1"/>
    </xf>
    <xf numFmtId="0" fontId="2" fillId="26" borderId="16" xfId="38" applyNumberFormat="1" applyFont="1" applyFill="1" applyBorder="1" applyAlignment="1">
      <alignment horizontal="right" vertical="center" wrapText="1"/>
    </xf>
    <xf numFmtId="0" fontId="2" fillId="26" borderId="17" xfId="38" applyNumberFormat="1" applyFont="1" applyFill="1" applyBorder="1" applyAlignment="1">
      <alignment vertical="top" wrapText="1"/>
    </xf>
    <xf numFmtId="4" fontId="4" fillId="26" borderId="18" xfId="38" applyNumberFormat="1" applyFont="1" applyFill="1" applyBorder="1" applyAlignment="1">
      <alignment horizontal="right" vertical="center"/>
    </xf>
    <xf numFmtId="0" fontId="2" fillId="26" borderId="19" xfId="38" applyNumberFormat="1" applyFont="1" applyFill="1" applyBorder="1" applyAlignment="1">
      <alignment horizontal="right" vertical="center" wrapText="1"/>
    </xf>
    <xf numFmtId="0" fontId="2" fillId="26" borderId="20" xfId="38" applyNumberFormat="1" applyFont="1" applyFill="1" applyBorder="1" applyAlignment="1">
      <alignment vertical="top" wrapText="1"/>
    </xf>
    <xf numFmtId="0" fontId="2" fillId="26" borderId="21" xfId="38" applyNumberFormat="1" applyFont="1" applyFill="1" applyBorder="1" applyAlignment="1">
      <alignment vertical="top" wrapText="1"/>
    </xf>
    <xf numFmtId="4" fontId="4" fillId="26" borderId="22" xfId="38" applyNumberFormat="1" applyFont="1" applyFill="1" applyBorder="1" applyAlignment="1">
      <alignment horizontal="right" vertical="center"/>
    </xf>
    <xf numFmtId="165" fontId="9" fillId="26" borderId="13" xfId="38" applyNumberFormat="1" applyFont="1" applyFill="1" applyBorder="1" applyAlignment="1">
      <alignment horizontal="right" vertical="center"/>
    </xf>
    <xf numFmtId="0" fontId="2" fillId="26" borderId="23" xfId="38" applyNumberFormat="1" applyFont="1" applyFill="1" applyBorder="1" applyAlignment="1">
      <alignment horizontal="center" vertical="center" wrapText="1"/>
    </xf>
    <xf numFmtId="0" fontId="3" fillId="0" borderId="0" xfId="37" applyNumberFormat="1" applyAlignment="1">
      <alignment vertical="center" wrapText="1"/>
    </xf>
    <xf numFmtId="0" fontId="4" fillId="24" borderId="24" xfId="37" applyNumberFormat="1" applyFont="1" applyFill="1" applyBorder="1" applyAlignment="1">
      <alignment vertical="center" wrapText="1"/>
    </xf>
    <xf numFmtId="0" fontId="4" fillId="24" borderId="25" xfId="37" applyNumberFormat="1" applyFont="1" applyFill="1" applyBorder="1" applyAlignment="1">
      <alignment horizontal="center" vertical="center"/>
    </xf>
    <xf numFmtId="164" fontId="3" fillId="0" borderId="0" xfId="37" applyNumberFormat="1"/>
    <xf numFmtId="0" fontId="3" fillId="0" borderId="0" xfId="37" applyNumberFormat="1" applyAlignment="1">
      <alignment vertical="top"/>
    </xf>
    <xf numFmtId="0" fontId="3" fillId="0" borderId="0" xfId="37" applyNumberFormat="1"/>
    <xf numFmtId="0" fontId="3" fillId="0" borderId="0" xfId="37" applyAlignment="1">
      <alignment vertical="top"/>
    </xf>
    <xf numFmtId="49" fontId="3" fillId="0" borderId="0" xfId="37" applyNumberFormat="1"/>
    <xf numFmtId="0" fontId="3" fillId="0" borderId="0" xfId="37"/>
    <xf numFmtId="0" fontId="4" fillId="26" borderId="26" xfId="37" applyNumberFormat="1" applyFont="1" applyFill="1" applyBorder="1" applyAlignment="1">
      <alignment horizontal="left" vertical="center" wrapText="1"/>
    </xf>
    <xf numFmtId="0" fontId="5" fillId="26" borderId="27" xfId="37" applyNumberFormat="1" applyFont="1" applyFill="1" applyBorder="1" applyAlignment="1">
      <alignment horizontal="right" vertical="center" wrapText="1"/>
    </xf>
    <xf numFmtId="165" fontId="5" fillId="26" borderId="28" xfId="37" applyNumberFormat="1" applyFont="1" applyFill="1" applyBorder="1" applyAlignment="1">
      <alignment vertical="center"/>
    </xf>
    <xf numFmtId="0" fontId="4" fillId="24" borderId="29" xfId="37" applyNumberFormat="1" applyFont="1" applyFill="1" applyBorder="1" applyAlignment="1">
      <alignment vertical="center" wrapText="1"/>
    </xf>
    <xf numFmtId="0" fontId="4" fillId="24" borderId="30" xfId="37" applyNumberFormat="1" applyFont="1" applyFill="1" applyBorder="1" applyAlignment="1">
      <alignment vertical="center" wrapText="1"/>
    </xf>
    <xf numFmtId="0" fontId="4" fillId="24" borderId="31" xfId="37" applyNumberFormat="1" applyFont="1" applyFill="1" applyBorder="1" applyAlignment="1">
      <alignment horizontal="left" vertical="center" wrapText="1"/>
    </xf>
    <xf numFmtId="165" fontId="12" fillId="26" borderId="32" xfId="37" applyNumberFormat="1" applyFont="1" applyFill="1" applyBorder="1" applyAlignment="1">
      <alignment horizontal="right" vertical="center"/>
    </xf>
    <xf numFmtId="9" fontId="4" fillId="24" borderId="33" xfId="37" applyNumberFormat="1" applyFont="1" applyFill="1" applyBorder="1" applyAlignment="1">
      <alignment horizontal="center" vertical="center" wrapText="1"/>
    </xf>
    <xf numFmtId="165" fontId="11" fillId="26" borderId="34" xfId="37" applyNumberFormat="1" applyFont="1" applyFill="1" applyBorder="1" applyAlignment="1">
      <alignment horizontal="right" vertical="center"/>
    </xf>
    <xf numFmtId="0" fontId="4" fillId="24" borderId="35" xfId="37" applyNumberFormat="1" applyFont="1" applyFill="1" applyBorder="1" applyAlignment="1">
      <alignment vertical="center" wrapText="1"/>
    </xf>
    <xf numFmtId="165" fontId="12" fillId="26" borderId="36" xfId="37" applyNumberFormat="1" applyFont="1" applyFill="1" applyBorder="1" applyAlignment="1">
      <alignment horizontal="right" vertical="center"/>
    </xf>
    <xf numFmtId="165" fontId="5" fillId="26" borderId="38" xfId="37" applyNumberFormat="1" applyFont="1" applyFill="1" applyBorder="1" applyAlignment="1">
      <alignment vertical="center"/>
    </xf>
    <xf numFmtId="0" fontId="4" fillId="24" borderId="39" xfId="37" applyNumberFormat="1" applyFont="1" applyFill="1" applyBorder="1" applyAlignment="1">
      <alignment vertical="center" wrapText="1"/>
    </xf>
    <xf numFmtId="10" fontId="4" fillId="24" borderId="40" xfId="37" applyNumberFormat="1" applyFont="1" applyFill="1" applyBorder="1" applyAlignment="1">
      <alignment horizontal="center" vertical="center" wrapText="1"/>
    </xf>
    <xf numFmtId="4" fontId="11" fillId="26" borderId="41" xfId="37" applyNumberFormat="1" applyFont="1" applyFill="1" applyBorder="1" applyAlignment="1">
      <alignment horizontal="right" vertical="center"/>
    </xf>
    <xf numFmtId="0" fontId="2" fillId="27" borderId="21" xfId="38" applyNumberFormat="1" applyFont="1" applyFill="1" applyBorder="1" applyAlignment="1">
      <alignment vertical="top" wrapText="1"/>
    </xf>
    <xf numFmtId="0" fontId="2" fillId="27" borderId="20" xfId="38" applyNumberFormat="1" applyFont="1" applyFill="1" applyBorder="1" applyAlignment="1">
      <alignment horizontal="center" vertical="center" wrapText="1"/>
    </xf>
    <xf numFmtId="4" fontId="7" fillId="27" borderId="20" xfId="38" applyNumberFormat="1" applyFont="1" applyFill="1" applyBorder="1" applyAlignment="1">
      <alignment horizontal="right" vertical="center"/>
    </xf>
    <xf numFmtId="9" fontId="7" fillId="27" borderId="20" xfId="38" applyNumberFormat="1" applyFont="1" applyFill="1" applyBorder="1" applyAlignment="1">
      <alignment horizontal="right" vertical="center"/>
    </xf>
    <xf numFmtId="4" fontId="7" fillId="27" borderId="17" xfId="38" applyNumberFormat="1" applyFont="1" applyFill="1" applyBorder="1" applyAlignment="1">
      <alignment horizontal="right" vertical="center"/>
    </xf>
    <xf numFmtId="0" fontId="2" fillId="26" borderId="0" xfId="38" applyNumberFormat="1" applyFont="1" applyFill="1" applyBorder="1" applyAlignment="1">
      <alignment horizontal="right" vertical="center" wrapText="1"/>
    </xf>
    <xf numFmtId="0" fontId="2" fillId="26" borderId="0" xfId="38" applyNumberFormat="1" applyFont="1" applyFill="1" applyBorder="1" applyAlignment="1">
      <alignment vertical="top" wrapText="1"/>
    </xf>
    <xf numFmtId="0" fontId="2" fillId="27" borderId="0" xfId="38" applyNumberFormat="1" applyFont="1" applyFill="1" applyBorder="1" applyAlignment="1">
      <alignment horizontal="justify" vertical="center" wrapText="1"/>
    </xf>
    <xf numFmtId="0" fontId="2" fillId="27" borderId="0" xfId="38" applyNumberFormat="1" applyFont="1" applyFill="1" applyBorder="1" applyAlignment="1">
      <alignment vertical="top" wrapText="1"/>
    </xf>
    <xf numFmtId="0" fontId="2" fillId="27" borderId="0" xfId="38" applyNumberFormat="1" applyFont="1" applyFill="1" applyBorder="1" applyAlignment="1">
      <alignment horizontal="center" vertical="center" wrapText="1"/>
    </xf>
    <xf numFmtId="4" fontId="7" fillId="27" borderId="0" xfId="38" applyNumberFormat="1" applyFont="1" applyFill="1" applyBorder="1" applyAlignment="1">
      <alignment horizontal="right" vertical="center"/>
    </xf>
    <xf numFmtId="4" fontId="4" fillId="26" borderId="0" xfId="38" applyNumberFormat="1" applyFont="1" applyFill="1" applyBorder="1" applyAlignment="1">
      <alignment horizontal="right" vertical="center"/>
    </xf>
    <xf numFmtId="0" fontId="2" fillId="27" borderId="17" xfId="38" applyNumberFormat="1" applyFont="1" applyFill="1" applyBorder="1" applyAlignment="1">
      <alignment horizontal="center" vertical="center" wrapText="1"/>
    </xf>
    <xf numFmtId="0" fontId="5" fillId="26" borderId="37" xfId="37" applyNumberFormat="1" applyFont="1" applyFill="1" applyBorder="1" applyAlignment="1">
      <alignment horizontal="right" vertical="center" wrapText="1"/>
    </xf>
    <xf numFmtId="0" fontId="5" fillId="26" borderId="0" xfId="37" applyNumberFormat="1" applyFont="1" applyFill="1" applyBorder="1" applyAlignment="1">
      <alignment horizontal="left" vertical="center" wrapText="1"/>
    </xf>
    <xf numFmtId="0" fontId="4" fillId="26" borderId="0" xfId="37" applyNumberFormat="1" applyFont="1" applyFill="1" applyBorder="1" applyAlignment="1">
      <alignment horizontal="left" vertical="center" wrapText="1"/>
    </xf>
    <xf numFmtId="4" fontId="32" fillId="26" borderId="22" xfId="38" applyNumberFormat="1" applyFont="1" applyFill="1" applyBorder="1" applyAlignment="1">
      <alignment horizontal="right" vertical="center"/>
    </xf>
    <xf numFmtId="16" fontId="3" fillId="0" borderId="0" xfId="37" applyNumberFormat="1" applyAlignment="1">
      <alignment vertical="center"/>
    </xf>
    <xf numFmtId="0" fontId="36" fillId="24" borderId="12" xfId="37" applyNumberFormat="1" applyFont="1" applyFill="1" applyBorder="1" applyAlignment="1">
      <alignment vertical="center"/>
    </xf>
    <xf numFmtId="165" fontId="9" fillId="26" borderId="0" xfId="38" applyNumberFormat="1" applyFont="1" applyFill="1" applyBorder="1" applyAlignment="1">
      <alignment horizontal="right" vertical="center"/>
    </xf>
    <xf numFmtId="0" fontId="1" fillId="0" borderId="0" xfId="38" applyNumberFormat="1" applyFont="1" applyFill="1" applyBorder="1" applyAlignment="1">
      <alignment horizontal="left" vertical="center" wrapText="1" indent="1"/>
    </xf>
    <xf numFmtId="0" fontId="5" fillId="0" borderId="0" xfId="38" applyNumberFormat="1" applyFont="1" applyFill="1" applyBorder="1" applyAlignment="1">
      <alignment horizontal="left" vertical="center" wrapText="1" indent="1"/>
    </xf>
    <xf numFmtId="0" fontId="10" fillId="24" borderId="17" xfId="37" applyNumberFormat="1" applyFont="1" applyFill="1" applyBorder="1" applyAlignment="1">
      <alignment vertical="center" wrapText="1"/>
    </xf>
    <xf numFmtId="0" fontId="2" fillId="26" borderId="0" xfId="38" applyNumberFormat="1" applyFont="1" applyFill="1" applyBorder="1" applyAlignment="1">
      <alignment horizontal="center" vertical="center" wrapText="1"/>
    </xf>
    <xf numFmtId="0" fontId="34" fillId="27" borderId="0" xfId="38" applyNumberFormat="1" applyFont="1" applyFill="1" applyBorder="1" applyAlignment="1">
      <alignment horizontal="justify" vertical="center" wrapText="1"/>
    </xf>
    <xf numFmtId="0" fontId="35" fillId="27" borderId="0" xfId="38" applyNumberFormat="1" applyFont="1" applyFill="1" applyBorder="1" applyAlignment="1">
      <alignment horizontal="justify" vertical="center" wrapText="1"/>
    </xf>
    <xf numFmtId="0" fontId="4" fillId="24" borderId="48" xfId="37" applyNumberFormat="1" applyFont="1" applyFill="1" applyBorder="1" applyAlignment="1">
      <alignment vertical="center" wrapText="1"/>
    </xf>
    <xf numFmtId="0" fontId="4" fillId="24" borderId="50" xfId="37" applyNumberFormat="1" applyFont="1" applyFill="1" applyBorder="1" applyAlignment="1">
      <alignment vertical="center" wrapText="1"/>
    </xf>
    <xf numFmtId="165" fontId="5" fillId="26" borderId="49" xfId="37" applyNumberFormat="1" applyFont="1" applyFill="1" applyBorder="1" applyAlignment="1">
      <alignment vertical="center"/>
    </xf>
    <xf numFmtId="0" fontId="2" fillId="26" borderId="52" xfId="38" applyNumberFormat="1" applyFont="1" applyFill="1" applyBorder="1" applyAlignment="1">
      <alignment horizontal="right" vertical="center" wrapText="1"/>
    </xf>
    <xf numFmtId="0" fontId="2" fillId="26" borderId="51" xfId="38" applyNumberFormat="1" applyFont="1" applyFill="1" applyBorder="1" applyAlignment="1">
      <alignment vertical="top" wrapText="1"/>
    </xf>
    <xf numFmtId="0" fontId="2" fillId="26" borderId="53" xfId="38" applyNumberFormat="1" applyFont="1" applyFill="1" applyBorder="1" applyAlignment="1">
      <alignment vertical="top" wrapText="1"/>
    </xf>
    <xf numFmtId="0" fontId="2" fillId="27" borderId="51" xfId="38" applyNumberFormat="1" applyFont="1" applyFill="1" applyBorder="1" applyAlignment="1">
      <alignment horizontal="center" vertical="center" wrapText="1"/>
    </xf>
    <xf numFmtId="4" fontId="7" fillId="27" borderId="51" xfId="38" applyNumberFormat="1" applyFont="1" applyFill="1" applyBorder="1" applyAlignment="1">
      <alignment horizontal="right" vertical="center"/>
    </xf>
    <xf numFmtId="4" fontId="4" fillId="26" borderId="54" xfId="38" applyNumberFormat="1" applyFont="1" applyFill="1" applyBorder="1" applyAlignment="1">
      <alignment horizontal="right" vertical="center"/>
    </xf>
    <xf numFmtId="0" fontId="2" fillId="27" borderId="53" xfId="38" applyNumberFormat="1" applyFont="1" applyFill="1" applyBorder="1" applyAlignment="1">
      <alignment vertical="top" wrapText="1"/>
    </xf>
    <xf numFmtId="0" fontId="3" fillId="0" borderId="0" xfId="38" applyNumberFormat="1" applyBorder="1" applyAlignment="1">
      <alignment vertical="center"/>
    </xf>
    <xf numFmtId="0" fontId="3" fillId="0" borderId="0" xfId="37" applyNumberFormat="1" applyBorder="1" applyAlignment="1">
      <alignment vertical="center"/>
    </xf>
    <xf numFmtId="0" fontId="2" fillId="26" borderId="57" xfId="38" applyNumberFormat="1" applyFont="1" applyFill="1" applyBorder="1" applyAlignment="1">
      <alignment horizontal="center" vertical="center" wrapText="1"/>
    </xf>
    <xf numFmtId="0" fontId="2" fillId="26" borderId="58" xfId="38" applyNumberFormat="1" applyFont="1" applyFill="1" applyBorder="1" applyAlignment="1">
      <alignment horizontal="right" vertical="center" wrapText="1"/>
    </xf>
    <xf numFmtId="0" fontId="2" fillId="26" borderId="59" xfId="38" applyNumberFormat="1" applyFont="1" applyFill="1" applyBorder="1" applyAlignment="1">
      <alignment vertical="top" wrapText="1"/>
    </xf>
    <xf numFmtId="0" fontId="2" fillId="26" borderId="60" xfId="38" applyNumberFormat="1" applyFont="1" applyFill="1" applyBorder="1" applyAlignment="1">
      <alignment vertical="top" wrapText="1"/>
    </xf>
    <xf numFmtId="0" fontId="2" fillId="26" borderId="61" xfId="38" applyNumberFormat="1" applyFont="1" applyFill="1" applyBorder="1" applyAlignment="1">
      <alignment horizontal="center" vertical="center" wrapText="1"/>
    </xf>
    <xf numFmtId="4" fontId="7" fillId="27" borderId="59" xfId="38" applyNumberFormat="1" applyFont="1" applyFill="1" applyBorder="1" applyAlignment="1">
      <alignment horizontal="right" vertical="center"/>
    </xf>
    <xf numFmtId="4" fontId="4" fillId="26" borderId="62" xfId="38" applyNumberFormat="1" applyFont="1" applyFill="1" applyBorder="1" applyAlignment="1">
      <alignment horizontal="right" vertical="center"/>
    </xf>
    <xf numFmtId="0" fontId="2" fillId="26" borderId="63" xfId="38" applyNumberFormat="1" applyFont="1" applyFill="1" applyBorder="1" applyAlignment="1">
      <alignment vertical="top" wrapText="1"/>
    </xf>
    <xf numFmtId="0" fontId="36" fillId="24" borderId="55" xfId="37" applyNumberFormat="1" applyFont="1" applyFill="1" applyBorder="1" applyAlignment="1">
      <alignment vertical="center"/>
    </xf>
    <xf numFmtId="0" fontId="1" fillId="24" borderId="55" xfId="37" applyNumberFormat="1" applyFont="1" applyFill="1" applyBorder="1" applyAlignment="1">
      <alignment vertical="center"/>
    </xf>
    <xf numFmtId="0" fontId="1" fillId="24" borderId="64" xfId="37" applyNumberFormat="1" applyFont="1" applyFill="1" applyBorder="1" applyAlignment="1">
      <alignment horizontal="right" vertical="center"/>
    </xf>
    <xf numFmtId="0" fontId="1" fillId="24" borderId="65" xfId="37" applyNumberFormat="1" applyFont="1" applyFill="1" applyBorder="1" applyAlignment="1">
      <alignment vertical="center"/>
    </xf>
    <xf numFmtId="0" fontId="6" fillId="25" borderId="55" xfId="37" applyNumberFormat="1" applyFont="1" applyFill="1" applyBorder="1" applyAlignment="1">
      <alignment horizontal="center" vertical="center" wrapText="1"/>
    </xf>
    <xf numFmtId="0" fontId="6" fillId="25" borderId="55" xfId="39" applyNumberFormat="1" applyFont="1" applyFill="1" applyBorder="1" applyAlignment="1">
      <alignment horizontal="center" vertical="center" wrapText="1"/>
    </xf>
    <xf numFmtId="0" fontId="6" fillId="25" borderId="65" xfId="37" applyNumberFormat="1" applyFont="1" applyFill="1" applyBorder="1" applyAlignment="1">
      <alignment horizontal="center" vertical="center" wrapText="1"/>
    </xf>
    <xf numFmtId="0" fontId="6" fillId="25" borderId="66" xfId="37" applyNumberFormat="1" applyFont="1" applyFill="1" applyBorder="1" applyAlignment="1">
      <alignment horizontal="center" vertical="center"/>
    </xf>
    <xf numFmtId="0" fontId="32" fillId="27" borderId="43" xfId="0" applyNumberFormat="1" applyFont="1" applyFill="1" applyBorder="1" applyAlignment="1">
      <alignment horizontal="left" vertical="center" indent="1"/>
    </xf>
    <xf numFmtId="0" fontId="32" fillId="27" borderId="0" xfId="0" applyNumberFormat="1" applyFont="1" applyFill="1" applyBorder="1" applyAlignment="1">
      <alignment horizontal="left" vertical="center" indent="1"/>
    </xf>
    <xf numFmtId="0" fontId="4" fillId="26" borderId="43" xfId="0" applyNumberFormat="1" applyFont="1" applyFill="1" applyBorder="1" applyAlignment="1">
      <alignment horizontal="left" vertical="center" indent="1"/>
    </xf>
    <xf numFmtId="0" fontId="4" fillId="26" borderId="0" xfId="0" applyNumberFormat="1" applyFont="1" applyFill="1" applyBorder="1" applyAlignment="1">
      <alignment horizontal="left" vertical="center" indent="1"/>
    </xf>
    <xf numFmtId="49" fontId="4" fillId="26" borderId="43" xfId="0" applyNumberFormat="1" applyFont="1" applyFill="1" applyBorder="1" applyAlignment="1">
      <alignment horizontal="left" vertical="center" indent="1"/>
    </xf>
    <xf numFmtId="49" fontId="4" fillId="26" borderId="0" xfId="0" applyNumberFormat="1" applyFont="1" applyFill="1" applyBorder="1" applyAlignment="1">
      <alignment horizontal="left" vertical="center" indent="1"/>
    </xf>
    <xf numFmtId="0" fontId="5" fillId="26" borderId="26" xfId="37" applyNumberFormat="1" applyFont="1" applyFill="1" applyBorder="1" applyAlignment="1">
      <alignment horizontal="left" vertical="center" wrapText="1"/>
    </xf>
    <xf numFmtId="0" fontId="10" fillId="24" borderId="17" xfId="37" applyNumberFormat="1" applyFont="1" applyFill="1" applyBorder="1" applyAlignment="1">
      <alignment vertical="center" wrapText="1"/>
    </xf>
    <xf numFmtId="0" fontId="8" fillId="24" borderId="0" xfId="0" applyFont="1" applyFill="1" applyBorder="1" applyAlignment="1">
      <alignment horizontal="left" vertical="center" indent="1"/>
    </xf>
    <xf numFmtId="0" fontId="8" fillId="24" borderId="42" xfId="0" applyFont="1" applyFill="1" applyBorder="1" applyAlignment="1">
      <alignment horizontal="left" vertical="center" indent="1"/>
    </xf>
    <xf numFmtId="0" fontId="5" fillId="26" borderId="56" xfId="37" applyNumberFormat="1" applyFont="1" applyFill="1" applyBorder="1" applyAlignment="1">
      <alignment horizontal="left" vertical="center" wrapText="1"/>
    </xf>
    <xf numFmtId="0" fontId="33" fillId="24" borderId="11" xfId="37" applyNumberFormat="1" applyFont="1" applyFill="1" applyBorder="1" applyAlignment="1">
      <alignment vertical="center" wrapText="1"/>
    </xf>
    <xf numFmtId="0" fontId="33" fillId="24" borderId="13" xfId="37" applyNumberFormat="1" applyFont="1" applyFill="1" applyBorder="1" applyAlignment="1">
      <alignment vertical="center" wrapText="1"/>
    </xf>
    <xf numFmtId="49" fontId="38" fillId="0" borderId="0" xfId="38" applyNumberFormat="1" applyFont="1" applyAlignment="1">
      <alignment horizontal="left" vertical="top" wrapText="1"/>
    </xf>
    <xf numFmtId="0" fontId="4" fillId="24" borderId="44" xfId="37" applyNumberFormat="1" applyFont="1" applyFill="1" applyBorder="1" applyAlignment="1">
      <alignment horizontal="left" vertical="center" wrapText="1"/>
    </xf>
    <xf numFmtId="0" fontId="4" fillId="24" borderId="45" xfId="37" applyNumberFormat="1" applyFont="1" applyFill="1" applyBorder="1" applyAlignment="1">
      <alignment horizontal="left" vertical="center" wrapText="1"/>
    </xf>
    <xf numFmtId="0" fontId="4" fillId="24" borderId="20" xfId="37" applyNumberFormat="1" applyFont="1" applyFill="1" applyBorder="1" applyAlignment="1">
      <alignment horizontal="left" vertical="center" wrapText="1"/>
    </xf>
    <xf numFmtId="0" fontId="4" fillId="24" borderId="46" xfId="37" applyNumberFormat="1" applyFont="1" applyFill="1" applyBorder="1" applyAlignment="1">
      <alignment horizontal="left" vertical="center" wrapText="1"/>
    </xf>
    <xf numFmtId="0" fontId="4" fillId="24" borderId="47" xfId="37" applyNumberFormat="1" applyFont="1" applyFill="1" applyBorder="1" applyAlignment="1">
      <alignment horizontal="left" vertical="center" wrapText="1"/>
    </xf>
    <xf numFmtId="0" fontId="34" fillId="27" borderId="20" xfId="38" applyNumberFormat="1" applyFont="1" applyFill="1" applyBorder="1" applyAlignment="1">
      <alignment horizontal="justify" vertical="center" wrapText="1"/>
    </xf>
    <xf numFmtId="0" fontId="1" fillId="24" borderId="11" xfId="38" applyNumberFormat="1" applyFont="1" applyFill="1" applyBorder="1" applyAlignment="1">
      <alignment horizontal="left" vertical="center" wrapText="1" indent="1"/>
    </xf>
    <xf numFmtId="0" fontId="5" fillId="24" borderId="12" xfId="38" applyNumberFormat="1" applyFont="1" applyFill="1" applyBorder="1" applyAlignment="1">
      <alignment horizontal="left" vertical="center" wrapText="1" indent="1"/>
    </xf>
    <xf numFmtId="0" fontId="5" fillId="24" borderId="14" xfId="38" applyNumberFormat="1" applyFont="1" applyFill="1" applyBorder="1" applyAlignment="1">
      <alignment horizontal="left" vertical="center" wrapText="1" indent="1"/>
    </xf>
    <xf numFmtId="49" fontId="38" fillId="0" borderId="0" xfId="38" applyNumberFormat="1" applyFont="1" applyBorder="1" applyAlignment="1">
      <alignment horizontal="left" vertical="top" wrapText="1"/>
    </xf>
    <xf numFmtId="0" fontId="37" fillId="27" borderId="20" xfId="38" applyNumberFormat="1" applyFont="1" applyFill="1" applyBorder="1" applyAlignment="1">
      <alignment horizontal="justify" vertical="center" wrapText="1"/>
    </xf>
    <xf numFmtId="0" fontId="34" fillId="27" borderId="17" xfId="38" applyNumberFormat="1" applyFont="1" applyFill="1" applyBorder="1" applyAlignment="1">
      <alignment horizontal="justify" vertical="center" wrapText="1"/>
    </xf>
    <xf numFmtId="0" fontId="1" fillId="24" borderId="11" xfId="37" applyNumberFormat="1" applyFont="1" applyFill="1" applyBorder="1" applyAlignment="1">
      <alignment horizontal="center" vertical="center"/>
    </xf>
    <xf numFmtId="0" fontId="1" fillId="24" borderId="12" xfId="37" applyNumberFormat="1" applyFont="1" applyFill="1" applyBorder="1" applyAlignment="1">
      <alignment horizontal="center" vertical="center"/>
    </xf>
    <xf numFmtId="0" fontId="34" fillId="27" borderId="51" xfId="38" applyNumberFormat="1" applyFont="1" applyFill="1" applyBorder="1" applyAlignment="1">
      <alignment horizontal="justify" vertical="center" wrapText="1"/>
    </xf>
    <xf numFmtId="0" fontId="34" fillId="27" borderId="59" xfId="38" applyNumberFormat="1" applyFont="1" applyFill="1" applyBorder="1" applyAlignment="1">
      <alignment horizontal="justify" vertical="center" wrapText="1"/>
    </xf>
    <xf numFmtId="0" fontId="35" fillId="27" borderId="20" xfId="38" applyNumberFormat="1" applyFont="1" applyFill="1" applyBorder="1" applyAlignment="1">
      <alignment horizontal="justify" vertical="center" wrapText="1"/>
    </xf>
    <xf numFmtId="4" fontId="4" fillId="28" borderId="15" xfId="38" applyNumberFormat="1" applyFont="1" applyFill="1" applyBorder="1" applyAlignment="1" applyProtection="1">
      <alignment horizontal="right" vertical="center"/>
      <protection locked="0"/>
    </xf>
    <xf numFmtId="4" fontId="4" fillId="28" borderId="21" xfId="38" applyNumberFormat="1" applyFont="1" applyFill="1" applyBorder="1" applyAlignment="1" applyProtection="1">
      <alignment horizontal="right" vertical="center"/>
      <protection locked="0"/>
    </xf>
    <xf numFmtId="4" fontId="4" fillId="28" borderId="53" xfId="38" applyNumberFormat="1" applyFont="1" applyFill="1" applyBorder="1" applyAlignment="1" applyProtection="1">
      <alignment horizontal="right" vertical="center"/>
      <protection locked="0"/>
    </xf>
    <xf numFmtId="4" fontId="4" fillId="28" borderId="60" xfId="38" applyNumberFormat="1" applyFont="1" applyFill="1" applyBorder="1" applyAlignment="1" applyProtection="1">
      <alignment horizontal="right" vertical="center"/>
      <protection locked="0"/>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avadno" xfId="0" builtinId="0"/>
    <cellStyle name="Navadno 2" xfId="36"/>
    <cellStyle name="Navadno_Obrtna delavnica TONEKO - Popis gradbenih del" xfId="37"/>
    <cellStyle name="Navadno_Obrtna delavnica TONEKO - Popis kleparskih del" xfId="38"/>
    <cellStyle name="Navadno_Vzdolžna nadstrešnica TAB PE Topla  - Popis gradbenih del (brez cen)" xfId="39"/>
    <cellStyle name="Neutral" xfId="40"/>
    <cellStyle name="Note" xfId="41"/>
    <cellStyle name="Output" xfId="42"/>
    <cellStyle name="Title" xfId="43"/>
    <cellStyle name="Total" xfId="44"/>
    <cellStyle name="Warning Text"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4</xdr:row>
      <xdr:rowOff>0</xdr:rowOff>
    </xdr:to>
    <xdr:sp macro="" textlink="">
      <xdr:nvSpPr>
        <xdr:cNvPr id="33111" name="Rectangle 1">
          <a:extLst>
            <a:ext uri="{FF2B5EF4-FFF2-40B4-BE49-F238E27FC236}">
              <a16:creationId xmlns:a16="http://schemas.microsoft.com/office/drawing/2014/main" xmlns="" id="{00000000-0008-0000-0200-000057810000}"/>
            </a:ext>
          </a:extLst>
        </xdr:cNvPr>
        <xdr:cNvSpPr>
          <a:spLocks noChangeArrowheads="1"/>
        </xdr:cNvSpPr>
      </xdr:nvSpPr>
      <xdr:spPr bwMode="auto">
        <a:xfrm>
          <a:off x="99060" y="114300"/>
          <a:ext cx="5737860" cy="685800"/>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4</xdr:row>
      <xdr:rowOff>0</xdr:rowOff>
    </xdr:to>
    <xdr:sp macro="" textlink="">
      <xdr:nvSpPr>
        <xdr:cNvPr id="2" name="Rectangle 1">
          <a:extLst>
            <a:ext uri="{FF2B5EF4-FFF2-40B4-BE49-F238E27FC236}">
              <a16:creationId xmlns:a16="http://schemas.microsoft.com/office/drawing/2014/main" xmlns="" id="{8A8EE36B-3C6B-43AA-9D5E-6A94C6CC063A}"/>
            </a:ext>
          </a:extLst>
        </xdr:cNvPr>
        <xdr:cNvSpPr>
          <a:spLocks noChangeArrowheads="1"/>
        </xdr:cNvSpPr>
      </xdr:nvSpPr>
      <xdr:spPr bwMode="auto">
        <a:xfrm>
          <a:off x="99060" y="114300"/>
          <a:ext cx="5844540" cy="685800"/>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I253"/>
  <sheetViews>
    <sheetView showGridLines="0" showZeros="0" zoomScaleNormal="100" workbookViewId="0">
      <selection activeCell="F23" sqref="F23"/>
    </sheetView>
  </sheetViews>
  <sheetFormatPr defaultColWidth="10" defaultRowHeight="12.75"/>
  <cols>
    <col min="1" max="1" width="1.5703125" style="41" customWidth="1"/>
    <col min="2" max="2" width="6.5703125" style="39" customWidth="1"/>
    <col min="3" max="3" width="14.5703125" style="40" customWidth="1"/>
    <col min="4" max="4" width="43.42578125" style="40" customWidth="1"/>
    <col min="5" max="5" width="12.5703125" style="40" customWidth="1"/>
    <col min="6" max="6" width="18.5703125" style="36" customWidth="1"/>
    <col min="7" max="7" width="1.7109375" style="41" customWidth="1"/>
    <col min="8" max="8" width="10" style="41" customWidth="1"/>
    <col min="9" max="9" width="28.7109375" style="41" customWidth="1"/>
    <col min="10" max="16384" width="10" style="41"/>
  </cols>
  <sheetData>
    <row r="1" spans="1:9" s="1" customFormat="1" ht="9" customHeight="1"/>
    <row r="2" spans="1:9" s="15" customFormat="1" ht="18" customHeight="1">
      <c r="B2" s="119" t="s">
        <v>11</v>
      </c>
      <c r="C2" s="120"/>
      <c r="D2" s="111" t="s">
        <v>93</v>
      </c>
      <c r="E2" s="112"/>
      <c r="F2" s="112"/>
      <c r="G2" s="112"/>
      <c r="H2" s="112"/>
      <c r="I2" s="112"/>
    </row>
    <row r="3" spans="1:9" s="15" customFormat="1" ht="18" customHeight="1">
      <c r="B3" s="119" t="s">
        <v>12</v>
      </c>
      <c r="C3" s="120"/>
      <c r="D3" s="113" t="s">
        <v>172</v>
      </c>
      <c r="E3" s="114"/>
      <c r="F3" s="114"/>
      <c r="G3" s="114"/>
      <c r="H3" s="114"/>
      <c r="I3" s="114"/>
    </row>
    <row r="4" spans="1:9" s="15" customFormat="1" ht="18" customHeight="1">
      <c r="B4" s="119" t="s">
        <v>47</v>
      </c>
      <c r="C4" s="120"/>
      <c r="D4" s="115" t="s">
        <v>94</v>
      </c>
      <c r="E4" s="116"/>
      <c r="F4" s="116"/>
      <c r="G4" s="116"/>
      <c r="H4" s="116"/>
      <c r="I4" s="116"/>
    </row>
    <row r="5" spans="1:9" s="3" customFormat="1" ht="13.5" thickBot="1">
      <c r="B5" s="33"/>
      <c r="C5" s="33"/>
      <c r="D5" s="33"/>
      <c r="E5" s="33"/>
    </row>
    <row r="6" spans="1:9" s="3" customFormat="1" ht="20.25" thickBot="1">
      <c r="A6" s="74">
        <v>42833</v>
      </c>
      <c r="B6" s="33"/>
      <c r="C6" s="122" t="s">
        <v>228</v>
      </c>
      <c r="D6" s="123"/>
      <c r="E6" s="33"/>
    </row>
    <row r="7" spans="1:9" s="3" customFormat="1" ht="13.5" thickBot="1">
      <c r="B7" s="33"/>
      <c r="C7" s="33"/>
      <c r="D7" s="33"/>
      <c r="E7" s="33"/>
    </row>
    <row r="8" spans="1:9" s="3" customFormat="1" ht="24" customHeight="1">
      <c r="B8" s="34"/>
      <c r="C8" s="118" t="s">
        <v>36</v>
      </c>
      <c r="D8" s="118"/>
      <c r="E8" s="79"/>
      <c r="F8" s="35" t="s">
        <v>16</v>
      </c>
    </row>
    <row r="9" spans="1:9" s="3" customFormat="1" ht="18" customHeight="1" thickBot="1">
      <c r="B9" s="43" t="s">
        <v>0</v>
      </c>
      <c r="C9" s="117" t="s">
        <v>37</v>
      </c>
      <c r="D9" s="117"/>
      <c r="E9" s="42"/>
      <c r="F9" s="44">
        <f>'Pilotna stena'!J$23</f>
        <v>0</v>
      </c>
    </row>
    <row r="10" spans="1:9" s="3" customFormat="1" ht="18" customHeight="1" thickTop="1" thickBot="1">
      <c r="B10" s="43" t="s">
        <v>28</v>
      </c>
      <c r="C10" s="117" t="s">
        <v>104</v>
      </c>
      <c r="D10" s="117"/>
      <c r="E10" s="42"/>
      <c r="F10" s="44">
        <f>'Pilotna stena'!J$45</f>
        <v>0</v>
      </c>
    </row>
    <row r="11" spans="1:9" s="3" customFormat="1" ht="18" customHeight="1" thickTop="1" thickBot="1">
      <c r="B11" s="43" t="s">
        <v>29</v>
      </c>
      <c r="C11" s="117" t="s">
        <v>179</v>
      </c>
      <c r="D11" s="117"/>
      <c r="E11" s="42"/>
      <c r="F11" s="44">
        <f>'Pilotna stena'!J$57</f>
        <v>0</v>
      </c>
    </row>
    <row r="12" spans="1:9" s="3" customFormat="1" ht="18" customHeight="1" thickTop="1" thickBot="1">
      <c r="B12" s="43" t="s">
        <v>31</v>
      </c>
      <c r="C12" s="117" t="s">
        <v>226</v>
      </c>
      <c r="D12" s="117"/>
      <c r="E12" s="42"/>
      <c r="F12" s="44">
        <f>'Pilotna stena'!J$71</f>
        <v>0</v>
      </c>
    </row>
    <row r="13" spans="1:9" s="3" customFormat="1" ht="18" customHeight="1" thickTop="1" thickBot="1">
      <c r="B13" s="43" t="s">
        <v>32</v>
      </c>
      <c r="C13" s="117" t="s">
        <v>180</v>
      </c>
      <c r="D13" s="117"/>
      <c r="E13" s="42"/>
      <c r="F13" s="44">
        <f>'Pilotna stena'!J$81</f>
        <v>0</v>
      </c>
    </row>
    <row r="14" spans="1:9" s="3" customFormat="1" ht="18" customHeight="1" thickTop="1" thickBot="1">
      <c r="B14" s="43" t="s">
        <v>33</v>
      </c>
      <c r="C14" s="117" t="s">
        <v>128</v>
      </c>
      <c r="D14" s="117"/>
      <c r="E14" s="42"/>
      <c r="F14" s="44">
        <f>'Pilotna stena'!J$93</f>
        <v>0</v>
      </c>
    </row>
    <row r="15" spans="1:9" s="3" customFormat="1" ht="18" customHeight="1" thickTop="1" thickBot="1">
      <c r="B15" s="43" t="s">
        <v>57</v>
      </c>
      <c r="C15" s="121" t="s">
        <v>48</v>
      </c>
      <c r="D15" s="121"/>
      <c r="E15" s="42"/>
      <c r="F15" s="44">
        <f>'Pilotna stena'!J$104</f>
        <v>0</v>
      </c>
    </row>
    <row r="16" spans="1:9" s="3" customFormat="1" ht="18" customHeight="1" thickTop="1" thickBot="1">
      <c r="B16" s="43" t="s">
        <v>74</v>
      </c>
      <c r="C16" s="121" t="s">
        <v>91</v>
      </c>
      <c r="D16" s="121"/>
      <c r="E16" s="42"/>
      <c r="F16" s="44">
        <f>'Pilotna stena'!J$111</f>
        <v>0</v>
      </c>
    </row>
    <row r="17" spans="1:9" s="3" customFormat="1" ht="18" customHeight="1" thickTop="1" thickBot="1">
      <c r="B17" s="43" t="s">
        <v>178</v>
      </c>
      <c r="C17" s="121" t="s">
        <v>30</v>
      </c>
      <c r="D17" s="121"/>
      <c r="E17" s="42"/>
      <c r="F17" s="44">
        <f>'Pilotna stena'!$J114</f>
        <v>0</v>
      </c>
    </row>
    <row r="18" spans="1:9" s="3" customFormat="1" ht="24" customHeight="1" thickTop="1">
      <c r="B18" s="70"/>
      <c r="C18" s="71"/>
      <c r="D18" s="71"/>
      <c r="E18" s="72"/>
      <c r="F18" s="53"/>
    </row>
    <row r="19" spans="1:9" s="3" customFormat="1" ht="24" customHeight="1">
      <c r="B19" s="83"/>
      <c r="C19" s="127" t="s">
        <v>46</v>
      </c>
      <c r="D19" s="127"/>
      <c r="E19" s="84" t="s">
        <v>17</v>
      </c>
      <c r="F19" s="85">
        <f>F9+F10+F11+F12+F13+F14+F15+F16+F17</f>
        <v>0</v>
      </c>
    </row>
    <row r="20" spans="1:9" s="3" customFormat="1" ht="24" customHeight="1">
      <c r="B20" s="54"/>
      <c r="C20" s="128" t="s">
        <v>18</v>
      </c>
      <c r="D20" s="128"/>
      <c r="E20" s="55">
        <v>0</v>
      </c>
      <c r="F20" s="56">
        <f>F19*E20</f>
        <v>0</v>
      </c>
    </row>
    <row r="21" spans="1:9" s="3" customFormat="1" ht="24" customHeight="1">
      <c r="B21" s="46"/>
      <c r="C21" s="129" t="s">
        <v>22</v>
      </c>
      <c r="D21" s="129"/>
      <c r="E21" s="47"/>
      <c r="F21" s="48">
        <f>F19-F20</f>
        <v>0</v>
      </c>
    </row>
    <row r="22" spans="1:9" s="3" customFormat="1" ht="24" customHeight="1">
      <c r="B22" s="45"/>
      <c r="C22" s="128" t="s">
        <v>19</v>
      </c>
      <c r="D22" s="128"/>
      <c r="E22" s="49"/>
      <c r="F22" s="50">
        <f>F21*E22</f>
        <v>0</v>
      </c>
    </row>
    <row r="23" spans="1:9" s="3" customFormat="1" ht="25.5" customHeight="1" thickBot="1">
      <c r="B23" s="51"/>
      <c r="C23" s="125" t="s">
        <v>20</v>
      </c>
      <c r="D23" s="125"/>
      <c r="E23" s="126"/>
      <c r="F23" s="52"/>
    </row>
    <row r="24" spans="1:9" s="3" customFormat="1">
      <c r="B24" s="37"/>
      <c r="C24" s="38"/>
      <c r="D24" s="38"/>
      <c r="E24" s="38"/>
      <c r="F24" s="36"/>
    </row>
    <row r="25" spans="1:9" s="3" customFormat="1">
      <c r="A25" s="11" t="s">
        <v>21</v>
      </c>
      <c r="B25" s="11"/>
      <c r="C25" s="12"/>
      <c r="D25" s="11"/>
      <c r="E25" s="11"/>
      <c r="F25" s="11"/>
      <c r="G25" s="13"/>
      <c r="H25" s="14"/>
      <c r="I25" s="14"/>
    </row>
    <row r="26" spans="1:9" s="3" customFormat="1" ht="13.15" customHeight="1">
      <c r="A26" s="11"/>
      <c r="B26" s="11"/>
      <c r="C26" s="124" t="s">
        <v>225</v>
      </c>
      <c r="D26" s="124"/>
      <c r="E26" s="124"/>
      <c r="F26" s="124"/>
      <c r="G26" s="124"/>
      <c r="H26" s="124"/>
      <c r="I26" s="124"/>
    </row>
    <row r="27" spans="1:9" s="3" customFormat="1">
      <c r="A27" s="11"/>
      <c r="B27" s="11"/>
      <c r="C27" s="124"/>
      <c r="D27" s="124"/>
      <c r="E27" s="124"/>
      <c r="F27" s="124"/>
      <c r="G27" s="124"/>
      <c r="H27" s="124"/>
      <c r="I27" s="124"/>
    </row>
    <row r="28" spans="1:9" s="3" customFormat="1">
      <c r="A28" s="11"/>
      <c r="B28" s="11"/>
      <c r="C28" s="124"/>
      <c r="D28" s="124"/>
      <c r="E28" s="124"/>
      <c r="F28" s="124"/>
      <c r="G28" s="124"/>
      <c r="H28" s="124"/>
      <c r="I28" s="124"/>
    </row>
    <row r="29" spans="1:9" s="3" customFormat="1">
      <c r="B29" s="37"/>
      <c r="C29" s="38"/>
      <c r="D29" s="38"/>
      <c r="E29" s="38"/>
      <c r="F29" s="36"/>
    </row>
    <row r="30" spans="1:9" s="3" customFormat="1">
      <c r="B30" s="37"/>
      <c r="C30" s="38"/>
      <c r="D30" s="38"/>
      <c r="E30" s="38"/>
      <c r="F30" s="36"/>
    </row>
    <row r="31" spans="1:9" s="3" customFormat="1">
      <c r="B31" s="37"/>
      <c r="C31" s="38"/>
      <c r="D31" s="38"/>
      <c r="E31" s="38"/>
      <c r="F31" s="36"/>
    </row>
    <row r="32" spans="1:9" s="3" customFormat="1">
      <c r="B32" s="37"/>
      <c r="C32" s="38"/>
      <c r="D32" s="38"/>
      <c r="E32" s="38"/>
      <c r="F32" s="36"/>
    </row>
    <row r="33" spans="2:6" s="3" customFormat="1">
      <c r="B33" s="37"/>
      <c r="C33" s="38"/>
      <c r="D33" s="38"/>
      <c r="E33" s="38"/>
      <c r="F33" s="36"/>
    </row>
    <row r="34" spans="2:6" s="3" customFormat="1">
      <c r="B34" s="37"/>
      <c r="C34" s="38"/>
      <c r="D34" s="38"/>
      <c r="E34" s="38"/>
      <c r="F34" s="36"/>
    </row>
    <row r="35" spans="2:6" s="3" customFormat="1">
      <c r="B35" s="37"/>
      <c r="C35" s="38"/>
      <c r="D35" s="38"/>
      <c r="E35" s="38"/>
      <c r="F35" s="36"/>
    </row>
    <row r="36" spans="2:6" s="3" customFormat="1">
      <c r="B36" s="37"/>
      <c r="C36" s="38"/>
      <c r="D36" s="38"/>
      <c r="E36" s="38"/>
      <c r="F36" s="36"/>
    </row>
    <row r="37" spans="2:6" s="3" customFormat="1">
      <c r="B37" s="37"/>
      <c r="C37" s="38"/>
      <c r="D37" s="38"/>
      <c r="E37" s="38"/>
      <c r="F37" s="36"/>
    </row>
    <row r="38" spans="2:6" s="3" customFormat="1">
      <c r="B38" s="37"/>
      <c r="C38" s="38"/>
      <c r="D38" s="38"/>
      <c r="E38" s="38"/>
      <c r="F38" s="36"/>
    </row>
    <row r="39" spans="2:6" s="3" customFormat="1">
      <c r="B39" s="37"/>
      <c r="C39" s="38"/>
      <c r="D39" s="38"/>
      <c r="E39" s="38"/>
      <c r="F39" s="36"/>
    </row>
    <row r="40" spans="2:6" s="3" customFormat="1">
      <c r="B40" s="37"/>
      <c r="C40" s="38"/>
      <c r="D40" s="38"/>
      <c r="E40" s="38"/>
      <c r="F40" s="36"/>
    </row>
    <row r="41" spans="2:6" s="3" customFormat="1">
      <c r="B41" s="37"/>
      <c r="C41" s="38"/>
      <c r="D41" s="38"/>
      <c r="E41" s="38"/>
      <c r="F41" s="36"/>
    </row>
    <row r="42" spans="2:6" s="3" customFormat="1">
      <c r="B42" s="37"/>
      <c r="C42" s="38"/>
      <c r="D42" s="38"/>
      <c r="E42" s="38"/>
      <c r="F42" s="36"/>
    </row>
    <row r="43" spans="2:6" s="3" customFormat="1">
      <c r="B43" s="37"/>
      <c r="C43" s="38"/>
      <c r="D43" s="38"/>
      <c r="E43" s="38"/>
      <c r="F43" s="36"/>
    </row>
    <row r="44" spans="2:6" s="3" customFormat="1">
      <c r="B44" s="37"/>
      <c r="C44" s="38"/>
      <c r="D44" s="38"/>
      <c r="E44" s="38"/>
      <c r="F44" s="36"/>
    </row>
    <row r="45" spans="2:6" s="3" customFormat="1">
      <c r="B45" s="37"/>
      <c r="C45" s="38"/>
      <c r="D45" s="38"/>
      <c r="E45" s="38"/>
      <c r="F45" s="36"/>
    </row>
    <row r="46" spans="2:6" s="3" customFormat="1">
      <c r="B46" s="37"/>
      <c r="C46" s="38"/>
      <c r="D46" s="38"/>
      <c r="E46" s="38"/>
      <c r="F46" s="36"/>
    </row>
    <row r="47" spans="2:6" s="3" customFormat="1">
      <c r="B47" s="37"/>
      <c r="C47" s="38"/>
      <c r="D47" s="38"/>
      <c r="E47" s="38"/>
      <c r="F47" s="36"/>
    </row>
    <row r="48" spans="2:6" s="3" customFormat="1">
      <c r="B48" s="37"/>
      <c r="C48" s="38"/>
      <c r="D48" s="38"/>
      <c r="E48" s="38"/>
      <c r="F48" s="36"/>
    </row>
    <row r="49" spans="2:6" s="3" customFormat="1">
      <c r="B49" s="37"/>
      <c r="C49" s="38"/>
      <c r="D49" s="38"/>
      <c r="E49" s="38"/>
      <c r="F49" s="36"/>
    </row>
    <row r="50" spans="2:6" s="3" customFormat="1">
      <c r="B50" s="37"/>
      <c r="C50" s="38"/>
      <c r="D50" s="38"/>
      <c r="E50" s="38"/>
      <c r="F50" s="36"/>
    </row>
    <row r="51" spans="2:6" s="3" customFormat="1">
      <c r="B51" s="37"/>
      <c r="C51" s="38"/>
      <c r="D51" s="38"/>
      <c r="E51" s="38"/>
      <c r="F51" s="36"/>
    </row>
    <row r="52" spans="2:6" s="3" customFormat="1">
      <c r="B52" s="37"/>
      <c r="C52" s="38"/>
      <c r="D52" s="38"/>
      <c r="E52" s="38"/>
      <c r="F52" s="36"/>
    </row>
    <row r="53" spans="2:6" s="3" customFormat="1">
      <c r="B53" s="37"/>
      <c r="C53" s="38"/>
      <c r="D53" s="38"/>
      <c r="E53" s="38"/>
      <c r="F53" s="36"/>
    </row>
    <row r="54" spans="2:6" s="3" customFormat="1">
      <c r="B54" s="37"/>
      <c r="C54" s="38"/>
      <c r="D54" s="38"/>
      <c r="E54" s="38"/>
      <c r="F54" s="36"/>
    </row>
    <row r="55" spans="2:6" s="3" customFormat="1">
      <c r="B55" s="37"/>
      <c r="C55" s="38"/>
      <c r="D55" s="38"/>
      <c r="E55" s="38"/>
      <c r="F55" s="36"/>
    </row>
    <row r="56" spans="2:6" s="3" customFormat="1">
      <c r="B56" s="37"/>
      <c r="C56" s="38"/>
      <c r="D56" s="38"/>
      <c r="E56" s="38"/>
      <c r="F56" s="36"/>
    </row>
    <row r="57" spans="2:6" s="3" customFormat="1">
      <c r="B57" s="37"/>
      <c r="C57" s="38"/>
      <c r="D57" s="38"/>
      <c r="E57" s="38"/>
      <c r="F57" s="36"/>
    </row>
    <row r="58" spans="2:6" s="3" customFormat="1">
      <c r="B58" s="37"/>
      <c r="C58" s="38"/>
      <c r="D58" s="38"/>
      <c r="E58" s="38"/>
      <c r="F58" s="36"/>
    </row>
    <row r="59" spans="2:6" s="3" customFormat="1">
      <c r="B59" s="37"/>
      <c r="C59" s="38"/>
      <c r="D59" s="38"/>
      <c r="E59" s="38"/>
      <c r="F59" s="36"/>
    </row>
    <row r="60" spans="2:6" s="3" customFormat="1">
      <c r="B60" s="37"/>
      <c r="C60" s="38"/>
      <c r="D60" s="38"/>
      <c r="E60" s="38"/>
      <c r="F60" s="36"/>
    </row>
    <row r="61" spans="2:6" s="3" customFormat="1">
      <c r="B61" s="37"/>
      <c r="C61" s="38"/>
      <c r="D61" s="38"/>
      <c r="E61" s="38"/>
      <c r="F61" s="36"/>
    </row>
    <row r="62" spans="2:6" s="3" customFormat="1">
      <c r="B62" s="37"/>
      <c r="C62" s="38"/>
      <c r="D62" s="38"/>
      <c r="E62" s="38"/>
      <c r="F62" s="36"/>
    </row>
    <row r="63" spans="2:6" s="3" customFormat="1">
      <c r="B63" s="37"/>
      <c r="C63" s="38"/>
      <c r="D63" s="38"/>
      <c r="E63" s="38"/>
      <c r="F63" s="36"/>
    </row>
    <row r="64" spans="2:6" s="3" customFormat="1">
      <c r="B64" s="39"/>
      <c r="C64" s="40"/>
      <c r="D64" s="40"/>
      <c r="E64" s="40"/>
      <c r="F64" s="36"/>
    </row>
    <row r="65" spans="2:6" s="3" customFormat="1">
      <c r="B65" s="39"/>
      <c r="C65" s="40"/>
      <c r="D65" s="40"/>
      <c r="E65" s="40"/>
      <c r="F65" s="36"/>
    </row>
    <row r="66" spans="2:6" s="3" customFormat="1">
      <c r="B66" s="39"/>
      <c r="C66" s="40"/>
      <c r="D66" s="40"/>
      <c r="E66" s="40"/>
      <c r="F66" s="36"/>
    </row>
    <row r="67" spans="2:6" s="3" customFormat="1">
      <c r="B67" s="39"/>
      <c r="C67" s="40"/>
      <c r="D67" s="40"/>
      <c r="E67" s="40"/>
      <c r="F67" s="36"/>
    </row>
    <row r="68" spans="2:6" s="3" customFormat="1" ht="18" customHeight="1">
      <c r="B68" s="39"/>
      <c r="C68" s="40"/>
      <c r="D68" s="40"/>
      <c r="E68" s="40"/>
      <c r="F68" s="36"/>
    </row>
    <row r="69" spans="2:6" s="3" customFormat="1" ht="8.25" customHeight="1">
      <c r="B69" s="39"/>
      <c r="C69" s="40"/>
      <c r="D69" s="40"/>
      <c r="E69" s="40"/>
      <c r="F69" s="36"/>
    </row>
    <row r="70" spans="2:6" s="3" customFormat="1" ht="18.75" customHeight="1">
      <c r="B70" s="39"/>
      <c r="C70" s="40"/>
      <c r="D70" s="40"/>
      <c r="E70" s="40"/>
      <c r="F70" s="36"/>
    </row>
    <row r="71" spans="2:6" s="3" customFormat="1">
      <c r="B71" s="39"/>
      <c r="C71" s="40"/>
      <c r="D71" s="40"/>
      <c r="E71" s="40"/>
      <c r="F71" s="36"/>
    </row>
    <row r="72" spans="2:6" s="3" customFormat="1">
      <c r="B72" s="39"/>
      <c r="C72" s="40"/>
      <c r="D72" s="40"/>
      <c r="E72" s="40"/>
      <c r="F72" s="36"/>
    </row>
    <row r="73" spans="2:6" s="3" customFormat="1">
      <c r="B73" s="39"/>
      <c r="C73" s="40"/>
      <c r="D73" s="40"/>
      <c r="E73" s="40"/>
      <c r="F73" s="36"/>
    </row>
    <row r="74" spans="2:6" s="3" customFormat="1">
      <c r="B74" s="39"/>
      <c r="C74" s="40"/>
      <c r="D74" s="40"/>
      <c r="E74" s="40"/>
      <c r="F74" s="36"/>
    </row>
    <row r="75" spans="2:6" s="3" customFormat="1">
      <c r="B75" s="39"/>
      <c r="C75" s="40"/>
      <c r="D75" s="40"/>
      <c r="E75" s="40"/>
      <c r="F75" s="36"/>
    </row>
    <row r="76" spans="2:6" s="3" customFormat="1">
      <c r="B76" s="39"/>
      <c r="C76" s="40"/>
      <c r="D76" s="40"/>
      <c r="E76" s="40"/>
      <c r="F76" s="36"/>
    </row>
    <row r="77" spans="2:6" s="3" customFormat="1">
      <c r="B77" s="39"/>
      <c r="C77" s="40"/>
      <c r="D77" s="40"/>
      <c r="E77" s="40"/>
      <c r="F77" s="36"/>
    </row>
    <row r="78" spans="2:6" s="3" customFormat="1">
      <c r="B78" s="39"/>
      <c r="C78" s="40"/>
      <c r="D78" s="40"/>
      <c r="E78" s="40"/>
      <c r="F78" s="36"/>
    </row>
    <row r="79" spans="2:6" s="3" customFormat="1">
      <c r="B79" s="39"/>
      <c r="C79" s="40"/>
      <c r="D79" s="40"/>
      <c r="E79" s="40"/>
      <c r="F79" s="36"/>
    </row>
    <row r="80" spans="2:6" s="3" customFormat="1">
      <c r="B80" s="39"/>
      <c r="C80" s="40"/>
      <c r="D80" s="40"/>
      <c r="E80" s="40"/>
      <c r="F80" s="36"/>
    </row>
    <row r="81" spans="2:6" s="3" customFormat="1">
      <c r="B81" s="39"/>
      <c r="C81" s="40"/>
      <c r="D81" s="40"/>
      <c r="E81" s="40"/>
      <c r="F81" s="36"/>
    </row>
    <row r="82" spans="2:6" s="3" customFormat="1" ht="3.6" customHeight="1">
      <c r="B82" s="39"/>
      <c r="C82" s="40"/>
      <c r="D82" s="40"/>
      <c r="E82" s="40"/>
      <c r="F82" s="36"/>
    </row>
    <row r="83" spans="2:6" s="3" customFormat="1" ht="21" customHeight="1">
      <c r="B83" s="39"/>
      <c r="C83" s="40"/>
      <c r="D83" s="40"/>
      <c r="E83" s="40"/>
      <c r="F83" s="36"/>
    </row>
    <row r="84" spans="2:6" s="3" customFormat="1" ht="173.45" customHeight="1">
      <c r="B84" s="39"/>
      <c r="C84" s="40"/>
      <c r="D84" s="40"/>
      <c r="E84" s="40"/>
      <c r="F84" s="36"/>
    </row>
    <row r="85" spans="2:6" s="3" customFormat="1" ht="409.15" customHeight="1">
      <c r="B85" s="39"/>
      <c r="C85" s="40"/>
      <c r="D85" s="40"/>
      <c r="E85" s="40"/>
      <c r="F85" s="36"/>
    </row>
    <row r="86" spans="2:6" s="3" customFormat="1">
      <c r="B86" s="39"/>
      <c r="C86" s="40"/>
      <c r="D86" s="40"/>
      <c r="E86" s="40"/>
      <c r="F86" s="36"/>
    </row>
    <row r="87" spans="2:6" s="3" customFormat="1">
      <c r="B87" s="39"/>
      <c r="C87" s="40"/>
      <c r="D87" s="40"/>
      <c r="E87" s="40"/>
      <c r="F87" s="36"/>
    </row>
    <row r="88" spans="2:6" s="3" customFormat="1">
      <c r="B88" s="39"/>
      <c r="C88" s="40"/>
      <c r="D88" s="40"/>
      <c r="E88" s="40"/>
      <c r="F88" s="36"/>
    </row>
    <row r="89" spans="2:6" s="3" customFormat="1">
      <c r="B89" s="39"/>
      <c r="C89" s="40"/>
      <c r="D89" s="40"/>
      <c r="E89" s="40"/>
      <c r="F89" s="36"/>
    </row>
    <row r="90" spans="2:6" s="3" customFormat="1">
      <c r="B90" s="39"/>
      <c r="C90" s="40"/>
      <c r="D90" s="40"/>
      <c r="E90" s="40"/>
      <c r="F90" s="36"/>
    </row>
    <row r="91" spans="2:6" s="3" customFormat="1">
      <c r="B91" s="39"/>
      <c r="C91" s="40"/>
      <c r="D91" s="40"/>
      <c r="E91" s="40"/>
      <c r="F91" s="36"/>
    </row>
    <row r="92" spans="2:6" s="3" customFormat="1">
      <c r="B92" s="39"/>
      <c r="C92" s="40"/>
      <c r="D92" s="40"/>
      <c r="E92" s="40"/>
      <c r="F92" s="36"/>
    </row>
    <row r="93" spans="2:6" s="3" customFormat="1">
      <c r="B93" s="39"/>
      <c r="C93" s="40"/>
      <c r="D93" s="40"/>
      <c r="E93" s="40"/>
      <c r="F93" s="36"/>
    </row>
    <row r="94" spans="2:6" s="3" customFormat="1">
      <c r="B94" s="39"/>
      <c r="C94" s="40"/>
      <c r="D94" s="40"/>
      <c r="E94" s="40"/>
      <c r="F94" s="36"/>
    </row>
    <row r="95" spans="2:6" s="3" customFormat="1">
      <c r="B95" s="39"/>
      <c r="C95" s="40"/>
      <c r="D95" s="40"/>
      <c r="E95" s="40"/>
      <c r="F95" s="36"/>
    </row>
    <row r="96" spans="2:6" s="3" customFormat="1">
      <c r="B96" s="39"/>
      <c r="C96" s="40"/>
      <c r="D96" s="40"/>
      <c r="E96" s="40"/>
      <c r="F96" s="36"/>
    </row>
    <row r="97" spans="2:6" s="3" customFormat="1">
      <c r="B97" s="39"/>
      <c r="C97" s="40"/>
      <c r="D97" s="40"/>
      <c r="E97" s="40"/>
      <c r="F97" s="36"/>
    </row>
    <row r="98" spans="2:6" s="3" customFormat="1">
      <c r="B98" s="39"/>
      <c r="C98" s="40"/>
      <c r="D98" s="40"/>
      <c r="E98" s="40"/>
      <c r="F98" s="36"/>
    </row>
    <row r="99" spans="2:6" s="3" customFormat="1">
      <c r="B99" s="39"/>
      <c r="C99" s="40"/>
      <c r="D99" s="40"/>
      <c r="E99" s="40"/>
      <c r="F99" s="36"/>
    </row>
    <row r="100" spans="2:6" s="3" customFormat="1">
      <c r="B100" s="39"/>
      <c r="C100" s="40"/>
      <c r="D100" s="40"/>
      <c r="E100" s="40"/>
      <c r="F100" s="36"/>
    </row>
    <row r="101" spans="2:6" s="3" customFormat="1">
      <c r="B101" s="39"/>
      <c r="C101" s="40"/>
      <c r="D101" s="40"/>
      <c r="E101" s="40"/>
      <c r="F101" s="36"/>
    </row>
    <row r="102" spans="2:6" s="3" customFormat="1">
      <c r="B102" s="39"/>
      <c r="C102" s="40"/>
      <c r="D102" s="40"/>
      <c r="E102" s="40"/>
      <c r="F102" s="36"/>
    </row>
    <row r="103" spans="2:6" s="3" customFormat="1">
      <c r="B103" s="39"/>
      <c r="C103" s="40"/>
      <c r="D103" s="40"/>
      <c r="E103" s="40"/>
      <c r="F103" s="36"/>
    </row>
    <row r="104" spans="2:6" s="3" customFormat="1">
      <c r="B104" s="39"/>
      <c r="C104" s="40"/>
      <c r="D104" s="40"/>
      <c r="E104" s="40"/>
      <c r="F104" s="36"/>
    </row>
    <row r="105" spans="2:6" s="3" customFormat="1">
      <c r="B105" s="39"/>
      <c r="C105" s="40"/>
      <c r="D105" s="40"/>
      <c r="E105" s="40"/>
      <c r="F105" s="36"/>
    </row>
    <row r="106" spans="2:6" s="3" customFormat="1">
      <c r="B106" s="39"/>
      <c r="C106" s="40"/>
      <c r="D106" s="40"/>
      <c r="E106" s="40"/>
      <c r="F106" s="36"/>
    </row>
    <row r="107" spans="2:6" s="3" customFormat="1">
      <c r="B107" s="39"/>
      <c r="C107" s="40"/>
      <c r="D107" s="40"/>
      <c r="E107" s="40"/>
      <c r="F107" s="36"/>
    </row>
    <row r="108" spans="2:6" s="3" customFormat="1" ht="79.900000000000006" customHeight="1">
      <c r="B108" s="39"/>
      <c r="C108" s="40"/>
      <c r="D108" s="40"/>
      <c r="E108" s="40"/>
      <c r="F108" s="36"/>
    </row>
    <row r="109" spans="2:6" s="3" customFormat="1">
      <c r="B109" s="39"/>
      <c r="C109" s="40"/>
      <c r="D109" s="40"/>
      <c r="E109" s="40"/>
      <c r="F109" s="36"/>
    </row>
    <row r="110" spans="2:6" s="3" customFormat="1">
      <c r="B110" s="39"/>
      <c r="C110" s="40"/>
      <c r="D110" s="40"/>
      <c r="E110" s="40"/>
      <c r="F110" s="36"/>
    </row>
    <row r="111" spans="2:6" s="3" customFormat="1">
      <c r="B111" s="39"/>
      <c r="C111" s="40"/>
      <c r="D111" s="40"/>
      <c r="E111" s="40"/>
      <c r="F111" s="36"/>
    </row>
    <row r="112" spans="2:6" s="3" customFormat="1">
      <c r="B112" s="39"/>
      <c r="C112" s="40"/>
      <c r="D112" s="40"/>
      <c r="E112" s="40"/>
      <c r="F112" s="36"/>
    </row>
    <row r="113" spans="2:6" s="3" customFormat="1">
      <c r="B113" s="39"/>
      <c r="C113" s="40"/>
      <c r="D113" s="40"/>
      <c r="E113" s="40"/>
      <c r="F113" s="36"/>
    </row>
    <row r="114" spans="2:6" s="3" customFormat="1">
      <c r="B114" s="39"/>
      <c r="C114" s="40"/>
      <c r="D114" s="40"/>
      <c r="E114" s="40"/>
      <c r="F114" s="36"/>
    </row>
    <row r="115" spans="2:6" s="3" customFormat="1">
      <c r="B115" s="39"/>
      <c r="C115" s="40"/>
      <c r="D115" s="40"/>
      <c r="E115" s="40"/>
      <c r="F115" s="36"/>
    </row>
    <row r="116" spans="2:6" s="3" customFormat="1">
      <c r="B116" s="39"/>
      <c r="C116" s="40"/>
      <c r="D116" s="40"/>
      <c r="E116" s="40"/>
      <c r="F116" s="36"/>
    </row>
    <row r="117" spans="2:6" s="3" customFormat="1">
      <c r="B117" s="39"/>
      <c r="C117" s="40"/>
      <c r="D117" s="40"/>
      <c r="E117" s="40"/>
      <c r="F117" s="36"/>
    </row>
    <row r="118" spans="2:6" s="3" customFormat="1">
      <c r="B118" s="39"/>
      <c r="C118" s="40"/>
      <c r="D118" s="40"/>
      <c r="E118" s="40"/>
      <c r="F118" s="36"/>
    </row>
    <row r="119" spans="2:6" s="3" customFormat="1">
      <c r="B119" s="39"/>
      <c r="C119" s="40"/>
      <c r="D119" s="40"/>
      <c r="E119" s="40"/>
      <c r="F119" s="36"/>
    </row>
    <row r="120" spans="2:6" s="3" customFormat="1">
      <c r="B120" s="39"/>
      <c r="C120" s="40"/>
      <c r="D120" s="40"/>
      <c r="E120" s="40"/>
      <c r="F120" s="36"/>
    </row>
    <row r="121" spans="2:6" s="3" customFormat="1">
      <c r="B121" s="39"/>
      <c r="C121" s="40"/>
      <c r="D121" s="40"/>
      <c r="E121" s="40"/>
      <c r="F121" s="36"/>
    </row>
    <row r="122" spans="2:6" s="3" customFormat="1">
      <c r="B122" s="39"/>
      <c r="C122" s="40"/>
      <c r="D122" s="40"/>
      <c r="E122" s="40"/>
      <c r="F122" s="36"/>
    </row>
    <row r="123" spans="2:6" s="3" customFormat="1">
      <c r="B123" s="39"/>
      <c r="C123" s="40"/>
      <c r="D123" s="40"/>
      <c r="E123" s="40"/>
      <c r="F123" s="36"/>
    </row>
    <row r="124" spans="2:6" s="3" customFormat="1">
      <c r="B124" s="39"/>
      <c r="C124" s="40"/>
      <c r="D124" s="40"/>
      <c r="E124" s="40"/>
      <c r="F124" s="36"/>
    </row>
    <row r="125" spans="2:6" s="3" customFormat="1">
      <c r="B125" s="39"/>
      <c r="C125" s="40"/>
      <c r="D125" s="40"/>
      <c r="E125" s="40"/>
      <c r="F125" s="36"/>
    </row>
    <row r="126" spans="2:6" s="3" customFormat="1">
      <c r="B126" s="39"/>
      <c r="C126" s="40"/>
      <c r="D126" s="40"/>
      <c r="E126" s="40"/>
      <c r="F126" s="36"/>
    </row>
    <row r="127" spans="2:6" s="3" customFormat="1">
      <c r="B127" s="39"/>
      <c r="C127" s="40"/>
      <c r="D127" s="40"/>
      <c r="E127" s="40"/>
      <c r="F127" s="36"/>
    </row>
    <row r="128" spans="2:6" s="3" customFormat="1">
      <c r="B128" s="39"/>
      <c r="C128" s="40"/>
      <c r="D128" s="40"/>
      <c r="E128" s="40"/>
      <c r="F128" s="36"/>
    </row>
    <row r="129" spans="2:6" s="3" customFormat="1">
      <c r="B129" s="39"/>
      <c r="C129" s="40"/>
      <c r="D129" s="40"/>
      <c r="E129" s="40"/>
      <c r="F129" s="36"/>
    </row>
    <row r="130" spans="2:6" s="3" customFormat="1">
      <c r="B130" s="39"/>
      <c r="C130" s="40"/>
      <c r="D130" s="40"/>
      <c r="E130" s="40"/>
      <c r="F130" s="36"/>
    </row>
    <row r="131" spans="2:6" s="3" customFormat="1">
      <c r="B131" s="39"/>
      <c r="C131" s="40"/>
      <c r="D131" s="40"/>
      <c r="E131" s="40"/>
      <c r="F131" s="36"/>
    </row>
    <row r="132" spans="2:6" s="3" customFormat="1">
      <c r="B132" s="39"/>
      <c r="C132" s="40"/>
      <c r="D132" s="40"/>
      <c r="E132" s="40"/>
      <c r="F132" s="36"/>
    </row>
    <row r="133" spans="2:6" s="3" customFormat="1">
      <c r="B133" s="39"/>
      <c r="C133" s="40"/>
      <c r="D133" s="40"/>
      <c r="E133" s="40"/>
      <c r="F133" s="36"/>
    </row>
    <row r="134" spans="2:6" s="3" customFormat="1">
      <c r="B134" s="39"/>
      <c r="C134" s="40"/>
      <c r="D134" s="40"/>
      <c r="E134" s="40"/>
      <c r="F134" s="36"/>
    </row>
    <row r="135" spans="2:6" s="3" customFormat="1">
      <c r="B135" s="39"/>
      <c r="C135" s="40"/>
      <c r="D135" s="40"/>
      <c r="E135" s="40"/>
      <c r="F135" s="36"/>
    </row>
    <row r="136" spans="2:6" s="3" customFormat="1" ht="15" customHeight="1">
      <c r="B136" s="39"/>
      <c r="C136" s="40"/>
      <c r="D136" s="40"/>
      <c r="E136" s="40"/>
      <c r="F136" s="36"/>
    </row>
    <row r="137" spans="2:6" s="3" customFormat="1">
      <c r="B137" s="39"/>
      <c r="C137" s="40"/>
      <c r="D137" s="40"/>
      <c r="E137" s="40"/>
      <c r="F137" s="36"/>
    </row>
    <row r="138" spans="2:6" s="3" customFormat="1">
      <c r="B138" s="39"/>
      <c r="C138" s="40"/>
      <c r="D138" s="40"/>
      <c r="E138" s="40"/>
      <c r="F138" s="36"/>
    </row>
    <row r="139" spans="2:6" s="3" customFormat="1">
      <c r="B139" s="39"/>
      <c r="C139" s="40"/>
      <c r="D139" s="40"/>
      <c r="E139" s="40"/>
      <c r="F139" s="36"/>
    </row>
    <row r="140" spans="2:6" s="3" customFormat="1">
      <c r="B140" s="39"/>
      <c r="C140" s="40"/>
      <c r="D140" s="40"/>
      <c r="E140" s="40"/>
      <c r="F140" s="36"/>
    </row>
    <row r="141" spans="2:6" s="3" customFormat="1">
      <c r="B141" s="39"/>
      <c r="C141" s="40"/>
      <c r="D141" s="40"/>
      <c r="E141" s="40"/>
      <c r="F141" s="36"/>
    </row>
    <row r="142" spans="2:6" s="3" customFormat="1">
      <c r="B142" s="39"/>
      <c r="C142" s="40"/>
      <c r="D142" s="40"/>
      <c r="E142" s="40"/>
      <c r="F142" s="36"/>
    </row>
    <row r="143" spans="2:6" s="3" customFormat="1">
      <c r="B143" s="39"/>
      <c r="C143" s="40"/>
      <c r="D143" s="40"/>
      <c r="E143" s="40"/>
      <c r="F143" s="36"/>
    </row>
    <row r="144" spans="2:6" s="3" customFormat="1">
      <c r="B144" s="39"/>
      <c r="C144" s="40"/>
      <c r="D144" s="40"/>
      <c r="E144" s="40"/>
      <c r="F144" s="36"/>
    </row>
    <row r="145" spans="2:6" s="3" customFormat="1">
      <c r="B145" s="39"/>
      <c r="C145" s="40"/>
      <c r="D145" s="40"/>
      <c r="E145" s="40"/>
      <c r="F145" s="36"/>
    </row>
    <row r="146" spans="2:6" s="3" customFormat="1">
      <c r="B146" s="39"/>
      <c r="C146" s="40"/>
      <c r="D146" s="40"/>
      <c r="E146" s="40"/>
      <c r="F146" s="36"/>
    </row>
    <row r="147" spans="2:6" s="3" customFormat="1">
      <c r="B147" s="39"/>
      <c r="C147" s="40"/>
      <c r="D147" s="40"/>
      <c r="E147" s="40"/>
      <c r="F147" s="36"/>
    </row>
    <row r="148" spans="2:6" s="3" customFormat="1" ht="14.45" customHeight="1">
      <c r="B148" s="39"/>
      <c r="C148" s="40"/>
      <c r="D148" s="40"/>
      <c r="E148" s="40"/>
      <c r="F148" s="36"/>
    </row>
    <row r="149" spans="2:6" s="3" customFormat="1" hidden="1">
      <c r="B149" s="39"/>
      <c r="C149" s="40"/>
      <c r="D149" s="40"/>
      <c r="E149" s="40"/>
      <c r="F149" s="36"/>
    </row>
    <row r="150" spans="2:6" s="3" customFormat="1" hidden="1">
      <c r="B150" s="39"/>
      <c r="C150" s="40"/>
      <c r="D150" s="40"/>
      <c r="E150" s="40"/>
      <c r="F150" s="36"/>
    </row>
    <row r="151" spans="2:6" s="3" customFormat="1" hidden="1">
      <c r="B151" s="39"/>
      <c r="C151" s="40"/>
      <c r="D151" s="40"/>
      <c r="E151" s="40"/>
      <c r="F151" s="36"/>
    </row>
    <row r="152" spans="2:6" s="3" customFormat="1">
      <c r="B152" s="39"/>
      <c r="C152" s="40"/>
      <c r="D152" s="40"/>
      <c r="E152" s="40"/>
      <c r="F152" s="36"/>
    </row>
    <row r="153" spans="2:6" s="3" customFormat="1">
      <c r="B153" s="39"/>
      <c r="C153" s="40"/>
      <c r="D153" s="40"/>
      <c r="E153" s="40"/>
      <c r="F153" s="36"/>
    </row>
    <row r="154" spans="2:6" s="3" customFormat="1">
      <c r="B154" s="39"/>
      <c r="C154" s="40"/>
      <c r="D154" s="40"/>
      <c r="E154" s="40"/>
      <c r="F154" s="36"/>
    </row>
    <row r="155" spans="2:6" s="3" customFormat="1">
      <c r="B155" s="39"/>
      <c r="C155" s="40"/>
      <c r="D155" s="40"/>
      <c r="E155" s="40"/>
      <c r="F155" s="36"/>
    </row>
    <row r="156" spans="2:6" s="3" customFormat="1" ht="15" customHeight="1">
      <c r="B156" s="39"/>
      <c r="C156" s="40"/>
      <c r="D156" s="40"/>
      <c r="E156" s="40"/>
      <c r="F156" s="36"/>
    </row>
    <row r="157" spans="2:6" s="3" customFormat="1">
      <c r="B157" s="39"/>
      <c r="C157" s="40"/>
      <c r="D157" s="40"/>
      <c r="E157" s="40"/>
      <c r="F157" s="36"/>
    </row>
    <row r="158" spans="2:6" s="3" customFormat="1">
      <c r="B158" s="39"/>
      <c r="C158" s="40"/>
      <c r="D158" s="40"/>
      <c r="E158" s="40"/>
      <c r="F158" s="36"/>
    </row>
    <row r="159" spans="2:6" s="3" customFormat="1">
      <c r="B159" s="39"/>
      <c r="C159" s="40"/>
      <c r="D159" s="40"/>
      <c r="E159" s="40"/>
      <c r="F159" s="36"/>
    </row>
    <row r="160" spans="2:6" s="3" customFormat="1">
      <c r="B160" s="39"/>
      <c r="C160" s="40"/>
      <c r="D160" s="40"/>
      <c r="E160" s="40"/>
      <c r="F160" s="36"/>
    </row>
    <row r="161" spans="2:6" s="3" customFormat="1">
      <c r="B161" s="39"/>
      <c r="C161" s="40"/>
      <c r="D161" s="40"/>
      <c r="E161" s="40"/>
      <c r="F161" s="36"/>
    </row>
    <row r="162" spans="2:6" s="3" customFormat="1">
      <c r="B162" s="39"/>
      <c r="C162" s="40"/>
      <c r="D162" s="40"/>
      <c r="E162" s="40"/>
      <c r="F162" s="36"/>
    </row>
    <row r="163" spans="2:6" s="3" customFormat="1">
      <c r="B163" s="39"/>
      <c r="C163" s="40"/>
      <c r="D163" s="40"/>
      <c r="E163" s="40"/>
      <c r="F163" s="36"/>
    </row>
    <row r="164" spans="2:6" s="3" customFormat="1">
      <c r="B164" s="39"/>
      <c r="C164" s="40"/>
      <c r="D164" s="40"/>
      <c r="E164" s="40"/>
      <c r="F164" s="36"/>
    </row>
    <row r="165" spans="2:6" s="3" customFormat="1">
      <c r="B165" s="39"/>
      <c r="C165" s="40"/>
      <c r="D165" s="40"/>
      <c r="E165" s="40"/>
      <c r="F165" s="36"/>
    </row>
    <row r="166" spans="2:6" s="3" customFormat="1" ht="15" customHeight="1">
      <c r="B166" s="39"/>
      <c r="C166" s="40"/>
      <c r="D166" s="40"/>
      <c r="E166" s="40"/>
      <c r="F166" s="36"/>
    </row>
    <row r="167" spans="2:6" s="3" customFormat="1" ht="51" customHeight="1">
      <c r="B167" s="39"/>
      <c r="C167" s="40"/>
      <c r="D167" s="40"/>
      <c r="E167" s="40"/>
      <c r="F167" s="36"/>
    </row>
    <row r="168" spans="2:6" s="3" customFormat="1">
      <c r="B168" s="39"/>
      <c r="C168" s="40"/>
      <c r="D168" s="40"/>
      <c r="E168" s="40"/>
      <c r="F168" s="36"/>
    </row>
    <row r="169" spans="2:6" s="3" customFormat="1">
      <c r="B169" s="39"/>
      <c r="C169" s="40"/>
      <c r="D169" s="40"/>
      <c r="E169" s="40"/>
      <c r="F169" s="36"/>
    </row>
    <row r="170" spans="2:6" s="3" customFormat="1">
      <c r="B170" s="39"/>
      <c r="C170" s="40"/>
      <c r="D170" s="40"/>
      <c r="E170" s="40"/>
      <c r="F170" s="36"/>
    </row>
    <row r="171" spans="2:6" s="3" customFormat="1">
      <c r="B171" s="39"/>
      <c r="C171" s="40"/>
      <c r="D171" s="40"/>
      <c r="E171" s="40"/>
      <c r="F171" s="36"/>
    </row>
    <row r="172" spans="2:6" s="3" customFormat="1">
      <c r="B172" s="39"/>
      <c r="C172" s="40"/>
      <c r="D172" s="40"/>
      <c r="E172" s="40"/>
      <c r="F172" s="36"/>
    </row>
    <row r="173" spans="2:6" s="3" customFormat="1">
      <c r="B173" s="39"/>
      <c r="C173" s="40"/>
      <c r="D173" s="40"/>
      <c r="E173" s="40"/>
      <c r="F173" s="36"/>
    </row>
    <row r="174" spans="2:6" s="3" customFormat="1">
      <c r="B174" s="39"/>
      <c r="C174" s="40"/>
      <c r="D174" s="40"/>
      <c r="E174" s="40"/>
      <c r="F174" s="36"/>
    </row>
    <row r="175" spans="2:6" s="3" customFormat="1">
      <c r="B175" s="39"/>
      <c r="C175" s="40"/>
      <c r="D175" s="40"/>
      <c r="E175" s="40"/>
      <c r="F175" s="36"/>
    </row>
    <row r="176" spans="2:6" s="3" customFormat="1">
      <c r="B176" s="39"/>
      <c r="C176" s="40"/>
      <c r="D176" s="40"/>
      <c r="E176" s="40"/>
      <c r="F176" s="36"/>
    </row>
    <row r="177" spans="2:6" s="3" customFormat="1" ht="15" customHeight="1">
      <c r="B177" s="39"/>
      <c r="C177" s="40"/>
      <c r="D177" s="40"/>
      <c r="E177" s="40"/>
      <c r="F177" s="36"/>
    </row>
    <row r="178" spans="2:6" s="3" customFormat="1">
      <c r="B178" s="39"/>
      <c r="C178" s="40"/>
      <c r="D178" s="40"/>
      <c r="E178" s="40"/>
      <c r="F178" s="36"/>
    </row>
    <row r="179" spans="2:6" s="3" customFormat="1">
      <c r="B179" s="39"/>
      <c r="C179" s="40"/>
      <c r="D179" s="40"/>
      <c r="E179" s="40"/>
      <c r="F179" s="36"/>
    </row>
    <row r="180" spans="2:6" s="3" customFormat="1">
      <c r="B180" s="39"/>
      <c r="C180" s="40"/>
      <c r="D180" s="40"/>
      <c r="E180" s="40"/>
      <c r="F180" s="36"/>
    </row>
    <row r="181" spans="2:6" s="3" customFormat="1">
      <c r="B181" s="39"/>
      <c r="C181" s="40"/>
      <c r="D181" s="40"/>
      <c r="E181" s="40"/>
      <c r="F181" s="36"/>
    </row>
    <row r="182" spans="2:6" s="3" customFormat="1">
      <c r="B182" s="39"/>
      <c r="C182" s="40"/>
      <c r="D182" s="40"/>
      <c r="E182" s="40"/>
      <c r="F182" s="36"/>
    </row>
    <row r="183" spans="2:6" s="3" customFormat="1">
      <c r="B183" s="39"/>
      <c r="C183" s="40"/>
      <c r="D183" s="40"/>
      <c r="E183" s="40"/>
      <c r="F183" s="36"/>
    </row>
    <row r="184" spans="2:6" s="3" customFormat="1">
      <c r="B184" s="39"/>
      <c r="C184" s="40"/>
      <c r="D184" s="40"/>
      <c r="E184" s="40"/>
      <c r="F184" s="36"/>
    </row>
    <row r="185" spans="2:6" s="3" customFormat="1">
      <c r="B185" s="39"/>
      <c r="C185" s="40"/>
      <c r="D185" s="40"/>
      <c r="E185" s="40"/>
      <c r="F185" s="36"/>
    </row>
    <row r="186" spans="2:6" s="3" customFormat="1">
      <c r="B186" s="39"/>
      <c r="C186" s="40"/>
      <c r="D186" s="40"/>
      <c r="E186" s="40"/>
      <c r="F186" s="36"/>
    </row>
    <row r="187" spans="2:6" s="3" customFormat="1">
      <c r="B187" s="39"/>
      <c r="C187" s="40"/>
      <c r="D187" s="40"/>
      <c r="E187" s="40"/>
      <c r="F187" s="36"/>
    </row>
    <row r="188" spans="2:6" s="3" customFormat="1">
      <c r="B188" s="39"/>
      <c r="C188" s="40"/>
      <c r="D188" s="40"/>
      <c r="E188" s="40"/>
      <c r="F188" s="36"/>
    </row>
    <row r="189" spans="2:6" s="3" customFormat="1">
      <c r="B189" s="39"/>
      <c r="C189" s="40"/>
      <c r="D189" s="40"/>
      <c r="E189" s="40"/>
      <c r="F189" s="36"/>
    </row>
    <row r="190" spans="2:6" s="3" customFormat="1">
      <c r="B190" s="39"/>
      <c r="C190" s="40"/>
      <c r="D190" s="40"/>
      <c r="E190" s="40"/>
      <c r="F190" s="36"/>
    </row>
    <row r="191" spans="2:6" s="3" customFormat="1">
      <c r="B191" s="39"/>
      <c r="C191" s="40"/>
      <c r="D191" s="40"/>
      <c r="E191" s="40"/>
      <c r="F191" s="36"/>
    </row>
    <row r="192" spans="2:6" s="3" customFormat="1" ht="15" customHeight="1">
      <c r="B192" s="39"/>
      <c r="C192" s="40"/>
      <c r="D192" s="40"/>
      <c r="E192" s="40"/>
      <c r="F192" s="36"/>
    </row>
    <row r="193" spans="2:6" s="3" customFormat="1">
      <c r="B193" s="39"/>
      <c r="C193" s="40"/>
      <c r="D193" s="40"/>
      <c r="E193" s="40"/>
      <c r="F193" s="36"/>
    </row>
    <row r="194" spans="2:6" s="3" customFormat="1">
      <c r="B194" s="39"/>
      <c r="C194" s="40"/>
      <c r="D194" s="40"/>
      <c r="E194" s="40"/>
      <c r="F194" s="36"/>
    </row>
    <row r="195" spans="2:6" s="3" customFormat="1">
      <c r="B195" s="39"/>
      <c r="C195" s="40"/>
      <c r="D195" s="40"/>
      <c r="E195" s="40"/>
      <c r="F195" s="36"/>
    </row>
    <row r="196" spans="2:6" s="3" customFormat="1">
      <c r="B196" s="39"/>
      <c r="C196" s="40"/>
      <c r="D196" s="40"/>
      <c r="E196" s="40"/>
      <c r="F196" s="36"/>
    </row>
    <row r="197" spans="2:6" s="3" customFormat="1">
      <c r="B197" s="39"/>
      <c r="C197" s="40"/>
      <c r="D197" s="40"/>
      <c r="E197" s="40"/>
      <c r="F197" s="36"/>
    </row>
    <row r="198" spans="2:6" s="3" customFormat="1">
      <c r="B198" s="39"/>
      <c r="C198" s="40"/>
      <c r="D198" s="40"/>
      <c r="E198" s="40"/>
      <c r="F198" s="36"/>
    </row>
    <row r="199" spans="2:6" s="3" customFormat="1">
      <c r="B199" s="39"/>
      <c r="C199" s="40"/>
      <c r="D199" s="40"/>
      <c r="E199" s="40"/>
      <c r="F199" s="36"/>
    </row>
    <row r="200" spans="2:6" s="3" customFormat="1" ht="15" customHeight="1">
      <c r="B200" s="39"/>
      <c r="C200" s="40"/>
      <c r="D200" s="40"/>
      <c r="E200" s="40"/>
      <c r="F200" s="36"/>
    </row>
    <row r="201" spans="2:6" s="3" customFormat="1">
      <c r="B201" s="39"/>
      <c r="C201" s="40"/>
      <c r="D201" s="40"/>
      <c r="E201" s="40"/>
      <c r="F201" s="36"/>
    </row>
    <row r="202" spans="2:6" s="3" customFormat="1">
      <c r="B202" s="39"/>
      <c r="C202" s="40"/>
      <c r="D202" s="40"/>
      <c r="E202" s="40"/>
      <c r="F202" s="36"/>
    </row>
    <row r="203" spans="2:6" s="3" customFormat="1">
      <c r="B203" s="39"/>
      <c r="C203" s="40"/>
      <c r="D203" s="40"/>
      <c r="E203" s="40"/>
      <c r="F203" s="36"/>
    </row>
    <row r="204" spans="2:6" s="3" customFormat="1">
      <c r="B204" s="39"/>
      <c r="C204" s="40"/>
      <c r="D204" s="40"/>
      <c r="E204" s="40"/>
      <c r="F204" s="36"/>
    </row>
    <row r="205" spans="2:6" s="3" customFormat="1">
      <c r="B205" s="39"/>
      <c r="C205" s="40"/>
      <c r="D205" s="40"/>
      <c r="E205" s="40"/>
      <c r="F205" s="36"/>
    </row>
    <row r="206" spans="2:6" s="3" customFormat="1">
      <c r="B206" s="39"/>
      <c r="C206" s="40"/>
      <c r="D206" s="40"/>
      <c r="E206" s="40"/>
      <c r="F206" s="36"/>
    </row>
    <row r="207" spans="2:6" s="3" customFormat="1">
      <c r="B207" s="39"/>
      <c r="C207" s="40"/>
      <c r="D207" s="40"/>
      <c r="E207" s="40"/>
      <c r="F207" s="36"/>
    </row>
    <row r="208" spans="2:6" s="3" customFormat="1">
      <c r="B208" s="39"/>
      <c r="C208" s="40"/>
      <c r="D208" s="40"/>
      <c r="E208" s="40"/>
      <c r="F208" s="36"/>
    </row>
    <row r="209" spans="2:6" s="3" customFormat="1">
      <c r="B209" s="39"/>
      <c r="C209" s="40"/>
      <c r="D209" s="40"/>
      <c r="E209" s="40"/>
      <c r="F209" s="36"/>
    </row>
    <row r="210" spans="2:6" s="3" customFormat="1">
      <c r="B210" s="39"/>
      <c r="C210" s="40"/>
      <c r="D210" s="40"/>
      <c r="E210" s="40"/>
      <c r="F210" s="36"/>
    </row>
    <row r="211" spans="2:6" s="3" customFormat="1">
      <c r="B211" s="39"/>
      <c r="C211" s="40"/>
      <c r="D211" s="40"/>
      <c r="E211" s="40"/>
      <c r="F211" s="36"/>
    </row>
    <row r="212" spans="2:6" s="3" customFormat="1">
      <c r="B212" s="39"/>
      <c r="C212" s="40"/>
      <c r="D212" s="40"/>
      <c r="E212" s="40"/>
      <c r="F212" s="36"/>
    </row>
    <row r="213" spans="2:6" s="3" customFormat="1">
      <c r="B213" s="39"/>
      <c r="C213" s="40"/>
      <c r="D213" s="40"/>
      <c r="E213" s="40"/>
      <c r="F213" s="36"/>
    </row>
    <row r="214" spans="2:6" s="3" customFormat="1">
      <c r="B214" s="39"/>
      <c r="C214" s="40"/>
      <c r="D214" s="40"/>
      <c r="E214" s="40"/>
      <c r="F214" s="36"/>
    </row>
    <row r="215" spans="2:6" s="3" customFormat="1">
      <c r="B215" s="39"/>
      <c r="C215" s="40"/>
      <c r="D215" s="40"/>
      <c r="E215" s="40"/>
      <c r="F215" s="36"/>
    </row>
    <row r="216" spans="2:6" s="3" customFormat="1">
      <c r="B216" s="39"/>
      <c r="C216" s="40"/>
      <c r="D216" s="40"/>
      <c r="E216" s="40"/>
      <c r="F216" s="36"/>
    </row>
    <row r="217" spans="2:6" s="3" customFormat="1">
      <c r="B217" s="39"/>
      <c r="C217" s="40"/>
      <c r="D217" s="40"/>
      <c r="E217" s="40"/>
      <c r="F217" s="36"/>
    </row>
    <row r="218" spans="2:6" s="3" customFormat="1">
      <c r="B218" s="39"/>
      <c r="C218" s="40"/>
      <c r="D218" s="40"/>
      <c r="E218" s="40"/>
      <c r="F218" s="36"/>
    </row>
    <row r="219" spans="2:6" s="3" customFormat="1">
      <c r="B219" s="39"/>
      <c r="C219" s="40"/>
      <c r="D219" s="40"/>
      <c r="E219" s="40"/>
      <c r="F219" s="36"/>
    </row>
    <row r="220" spans="2:6" s="3" customFormat="1">
      <c r="B220" s="39"/>
      <c r="C220" s="40"/>
      <c r="D220" s="40"/>
      <c r="E220" s="40"/>
      <c r="F220" s="36"/>
    </row>
    <row r="221" spans="2:6" s="3" customFormat="1">
      <c r="B221" s="39"/>
      <c r="C221" s="40"/>
      <c r="D221" s="40"/>
      <c r="E221" s="40"/>
      <c r="F221" s="36"/>
    </row>
    <row r="222" spans="2:6" s="3" customFormat="1">
      <c r="B222" s="39"/>
      <c r="C222" s="40"/>
      <c r="D222" s="40"/>
      <c r="E222" s="40"/>
      <c r="F222" s="36"/>
    </row>
    <row r="223" spans="2:6" s="3" customFormat="1">
      <c r="B223" s="39"/>
      <c r="C223" s="40"/>
      <c r="D223" s="40"/>
      <c r="E223" s="40"/>
      <c r="F223" s="36"/>
    </row>
    <row r="224" spans="2:6" s="3" customFormat="1">
      <c r="B224" s="39"/>
      <c r="C224" s="40"/>
      <c r="D224" s="40"/>
      <c r="E224" s="40"/>
      <c r="F224" s="36"/>
    </row>
    <row r="253" ht="21" customHeight="1"/>
  </sheetData>
  <mergeCells count="23">
    <mergeCell ref="C17:D17"/>
    <mergeCell ref="C10:D10"/>
    <mergeCell ref="C6:D6"/>
    <mergeCell ref="C11:D11"/>
    <mergeCell ref="C26:I28"/>
    <mergeCell ref="C23:E23"/>
    <mergeCell ref="C19:D19"/>
    <mergeCell ref="C20:D20"/>
    <mergeCell ref="C21:D21"/>
    <mergeCell ref="C22:D22"/>
    <mergeCell ref="C12:D12"/>
    <mergeCell ref="C14:D14"/>
    <mergeCell ref="C13:D13"/>
    <mergeCell ref="C15:D15"/>
    <mergeCell ref="C16:D16"/>
    <mergeCell ref="D2:I2"/>
    <mergeCell ref="D3:I3"/>
    <mergeCell ref="D4:I4"/>
    <mergeCell ref="C9:D9"/>
    <mergeCell ref="C8:D8"/>
    <mergeCell ref="B2:C2"/>
    <mergeCell ref="B3:C3"/>
    <mergeCell ref="B4:C4"/>
  </mergeCells>
  <phoneticPr fontId="3" type="noConversion"/>
  <pageMargins left="0.98425196850393704" right="0.39370078740157483" top="0.78740157480314965" bottom="0.39370078740157483" header="0" footer="0.39370078740157483"/>
  <pageSetup paperSize="9" orientation="portrait" r:id="rId1"/>
  <headerFooter alignWithMargins="0"/>
  <ignoredErrors>
    <ignoredError sqref="F2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showZeros="0" tabSelected="1" zoomScale="115" zoomScaleNormal="115" workbookViewId="0">
      <selection activeCell="I22" sqref="I22"/>
    </sheetView>
  </sheetViews>
  <sheetFormatPr defaultColWidth="10" defaultRowHeight="12.75"/>
  <cols>
    <col min="1" max="1" width="1.5703125" style="10" customWidth="1"/>
    <col min="2" max="2" width="4.5703125" style="11" customWidth="1"/>
    <col min="3" max="3" width="1" style="11" customWidth="1"/>
    <col min="4" max="4" width="14.5703125" style="12" customWidth="1"/>
    <col min="5" max="5" width="25" style="12" customWidth="1"/>
    <col min="6" max="6" width="0.7109375" style="11" customWidth="1"/>
    <col min="7" max="7" width="7.5703125" style="11" customWidth="1"/>
    <col min="8" max="8" width="11.5703125" style="13" customWidth="1"/>
    <col min="9" max="9" width="12.85546875" style="14" customWidth="1"/>
    <col min="10" max="10" width="17.7109375" style="14" customWidth="1"/>
    <col min="11" max="11" width="1.5703125" style="10" customWidth="1"/>
    <col min="12" max="16384" width="10" style="10"/>
  </cols>
  <sheetData>
    <row r="1" spans="2:10" s="1" customFormat="1" ht="9" customHeight="1"/>
    <row r="2" spans="2:10" s="15" customFormat="1" ht="18" customHeight="1">
      <c r="B2" s="119" t="s">
        <v>11</v>
      </c>
      <c r="C2" s="119"/>
      <c r="D2" s="120"/>
      <c r="E2" s="111" t="s">
        <v>93</v>
      </c>
      <c r="F2" s="112"/>
      <c r="G2" s="112"/>
      <c r="H2" s="112"/>
      <c r="I2" s="112"/>
      <c r="J2" s="112"/>
    </row>
    <row r="3" spans="2:10" s="15" customFormat="1" ht="18" customHeight="1">
      <c r="B3" s="119" t="s">
        <v>12</v>
      </c>
      <c r="C3" s="119"/>
      <c r="D3" s="120"/>
      <c r="E3" s="113" t="s">
        <v>172</v>
      </c>
      <c r="F3" s="114"/>
      <c r="G3" s="114"/>
      <c r="H3" s="114"/>
      <c r="I3" s="114"/>
      <c r="J3" s="114"/>
    </row>
    <row r="4" spans="2:10" s="15" customFormat="1" ht="18" customHeight="1">
      <c r="B4" s="119" t="s">
        <v>13</v>
      </c>
      <c r="C4" s="119"/>
      <c r="D4" s="120"/>
      <c r="E4" s="115" t="s">
        <v>94</v>
      </c>
      <c r="F4" s="116"/>
      <c r="G4" s="116"/>
      <c r="H4" s="116"/>
      <c r="I4" s="116"/>
      <c r="J4" s="116"/>
    </row>
    <row r="5" spans="2:10" s="1" customFormat="1" ht="19.899999999999999" customHeight="1" thickBot="1">
      <c r="H5" s="2"/>
    </row>
    <row r="6" spans="2:10" s="1" customFormat="1" ht="21.75" customHeight="1" thickBot="1">
      <c r="B6" s="16"/>
      <c r="C6" s="17"/>
      <c r="D6" s="17" t="s">
        <v>228</v>
      </c>
      <c r="E6" s="17"/>
      <c r="F6" s="22"/>
      <c r="G6" s="18"/>
      <c r="H6" s="19"/>
      <c r="I6" s="21"/>
      <c r="J6" s="20"/>
    </row>
    <row r="7" spans="2:10" s="4" customFormat="1" ht="19.899999999999999" customHeight="1" thickBot="1">
      <c r="B7" s="62"/>
      <c r="C7" s="63"/>
      <c r="D7" s="64"/>
      <c r="E7" s="64"/>
      <c r="F7" s="65"/>
      <c r="G7" s="66"/>
      <c r="H7" s="67"/>
      <c r="I7" s="68"/>
      <c r="J7" s="68"/>
    </row>
    <row r="8" spans="2:10" s="1" customFormat="1" ht="24" customHeight="1" thickBot="1">
      <c r="B8" s="16" t="s">
        <v>0</v>
      </c>
      <c r="C8" s="17"/>
      <c r="D8" s="17" t="s">
        <v>37</v>
      </c>
      <c r="E8" s="17"/>
      <c r="F8" s="22"/>
      <c r="G8" s="18" t="s">
        <v>1</v>
      </c>
      <c r="H8" s="19" t="s">
        <v>10</v>
      </c>
      <c r="I8" s="21" t="s">
        <v>14</v>
      </c>
      <c r="J8" s="20" t="s">
        <v>2</v>
      </c>
    </row>
    <row r="9" spans="2:10" s="93" customFormat="1" ht="75" customHeight="1">
      <c r="B9" s="24" t="s">
        <v>3</v>
      </c>
      <c r="C9" s="25"/>
      <c r="D9" s="136" t="s">
        <v>95</v>
      </c>
      <c r="E9" s="136"/>
      <c r="F9" s="23"/>
      <c r="G9" s="69" t="s">
        <v>34</v>
      </c>
      <c r="H9" s="61">
        <v>1</v>
      </c>
      <c r="I9" s="142"/>
      <c r="J9" s="26">
        <f t="shared" ref="J9:J11" si="0">H9*I9</f>
        <v>0</v>
      </c>
    </row>
    <row r="10" spans="2:10" s="4" customFormat="1" ht="30" customHeight="1">
      <c r="B10" s="27" t="s">
        <v>4</v>
      </c>
      <c r="C10" s="28"/>
      <c r="D10" s="139" t="s">
        <v>99</v>
      </c>
      <c r="E10" s="139"/>
      <c r="F10" s="29"/>
      <c r="G10" s="58" t="s">
        <v>73</v>
      </c>
      <c r="H10" s="59">
        <v>1</v>
      </c>
      <c r="I10" s="143"/>
      <c r="J10" s="30">
        <f t="shared" ref="J10" si="1">H10*I10</f>
        <v>0</v>
      </c>
    </row>
    <row r="11" spans="2:10" s="4" customFormat="1" ht="30" customHeight="1">
      <c r="B11" s="27" t="s">
        <v>5</v>
      </c>
      <c r="C11" s="28"/>
      <c r="D11" s="139" t="s">
        <v>98</v>
      </c>
      <c r="E11" s="139"/>
      <c r="F11" s="29"/>
      <c r="G11" s="58" t="s">
        <v>73</v>
      </c>
      <c r="H11" s="59">
        <v>2</v>
      </c>
      <c r="I11" s="143"/>
      <c r="J11" s="30">
        <f t="shared" si="0"/>
        <v>0</v>
      </c>
    </row>
    <row r="12" spans="2:10" s="4" customFormat="1" ht="30" customHeight="1">
      <c r="B12" s="86" t="s">
        <v>6</v>
      </c>
      <c r="C12" s="87"/>
      <c r="D12" s="139" t="s">
        <v>181</v>
      </c>
      <c r="E12" s="139"/>
      <c r="F12" s="92"/>
      <c r="G12" s="58" t="s">
        <v>96</v>
      </c>
      <c r="H12" s="90">
        <v>20</v>
      </c>
      <c r="I12" s="144"/>
      <c r="J12" s="91">
        <f t="shared" ref="J12:J13" si="2">H12*I12</f>
        <v>0</v>
      </c>
    </row>
    <row r="13" spans="2:10" s="4" customFormat="1" ht="30" customHeight="1">
      <c r="B13" s="27" t="s">
        <v>7</v>
      </c>
      <c r="C13" s="28"/>
      <c r="D13" s="139" t="s">
        <v>97</v>
      </c>
      <c r="E13" s="139"/>
      <c r="F13" s="29"/>
      <c r="G13" s="58" t="s">
        <v>96</v>
      </c>
      <c r="H13" s="59">
        <v>40</v>
      </c>
      <c r="I13" s="143"/>
      <c r="J13" s="30">
        <f t="shared" si="2"/>
        <v>0</v>
      </c>
    </row>
    <row r="14" spans="2:10" s="4" customFormat="1" ht="30" customHeight="1">
      <c r="B14" s="86" t="s">
        <v>9</v>
      </c>
      <c r="C14" s="87"/>
      <c r="D14" s="139" t="s">
        <v>100</v>
      </c>
      <c r="E14" s="139"/>
      <c r="F14" s="92"/>
      <c r="G14" s="89" t="s">
        <v>26</v>
      </c>
      <c r="H14" s="90">
        <v>12</v>
      </c>
      <c r="I14" s="144"/>
      <c r="J14" s="91">
        <f t="shared" ref="J14:J20" si="3">H14*I14</f>
        <v>0</v>
      </c>
    </row>
    <row r="15" spans="2:10" s="4" customFormat="1" ht="30" customHeight="1">
      <c r="B15" s="86" t="s">
        <v>8</v>
      </c>
      <c r="C15" s="87"/>
      <c r="D15" s="139" t="s">
        <v>102</v>
      </c>
      <c r="E15" s="139"/>
      <c r="F15" s="92"/>
      <c r="G15" s="89" t="s">
        <v>26</v>
      </c>
      <c r="H15" s="90">
        <v>46</v>
      </c>
      <c r="I15" s="144"/>
      <c r="J15" s="91">
        <f t="shared" si="3"/>
        <v>0</v>
      </c>
    </row>
    <row r="16" spans="2:10" s="4" customFormat="1" ht="30" customHeight="1">
      <c r="B16" s="86" t="s">
        <v>23</v>
      </c>
      <c r="C16" s="87"/>
      <c r="D16" s="139" t="s">
        <v>184</v>
      </c>
      <c r="E16" s="139"/>
      <c r="F16" s="92"/>
      <c r="G16" s="89" t="s">
        <v>50</v>
      </c>
      <c r="H16" s="90">
        <v>4.5999999999999996</v>
      </c>
      <c r="I16" s="144"/>
      <c r="J16" s="91">
        <f t="shared" si="3"/>
        <v>0</v>
      </c>
    </row>
    <row r="17" spans="2:10" s="4" customFormat="1" ht="30" customHeight="1">
      <c r="B17" s="86" t="s">
        <v>24</v>
      </c>
      <c r="C17" s="87"/>
      <c r="D17" s="139" t="s">
        <v>185</v>
      </c>
      <c r="E17" s="139"/>
      <c r="F17" s="92"/>
      <c r="G17" s="58" t="s">
        <v>45</v>
      </c>
      <c r="H17" s="90">
        <v>46</v>
      </c>
      <c r="I17" s="144"/>
      <c r="J17" s="91">
        <f t="shared" si="3"/>
        <v>0</v>
      </c>
    </row>
    <row r="18" spans="2:10" s="4" customFormat="1" ht="45" customHeight="1">
      <c r="B18" s="86" t="s">
        <v>25</v>
      </c>
      <c r="C18" s="87"/>
      <c r="D18" s="139" t="s">
        <v>186</v>
      </c>
      <c r="E18" s="139"/>
      <c r="F18" s="92"/>
      <c r="G18" s="58" t="s">
        <v>45</v>
      </c>
      <c r="H18" s="90">
        <v>46</v>
      </c>
      <c r="I18" s="144"/>
      <c r="J18" s="91">
        <f t="shared" si="3"/>
        <v>0</v>
      </c>
    </row>
    <row r="19" spans="2:10" s="4" customFormat="1" ht="60" customHeight="1">
      <c r="B19" s="27" t="s">
        <v>39</v>
      </c>
      <c r="C19" s="28"/>
      <c r="D19" s="130" t="s">
        <v>101</v>
      </c>
      <c r="E19" s="130"/>
      <c r="F19" s="57"/>
      <c r="G19" s="58" t="s">
        <v>45</v>
      </c>
      <c r="H19" s="59">
        <v>120</v>
      </c>
      <c r="I19" s="143"/>
      <c r="J19" s="30">
        <f t="shared" si="3"/>
        <v>0</v>
      </c>
    </row>
    <row r="20" spans="2:10" s="4" customFormat="1" ht="30" customHeight="1">
      <c r="B20" s="27" t="s">
        <v>40</v>
      </c>
      <c r="C20" s="28"/>
      <c r="D20" s="130" t="s">
        <v>103</v>
      </c>
      <c r="E20" s="130"/>
      <c r="F20" s="57"/>
      <c r="G20" s="58" t="s">
        <v>45</v>
      </c>
      <c r="H20" s="59">
        <v>12</v>
      </c>
      <c r="I20" s="143"/>
      <c r="J20" s="30">
        <f t="shared" si="3"/>
        <v>0</v>
      </c>
    </row>
    <row r="21" spans="2:10" s="4" customFormat="1" ht="105" customHeight="1">
      <c r="B21" s="27" t="s">
        <v>41</v>
      </c>
      <c r="C21" s="28"/>
      <c r="D21" s="130" t="s">
        <v>182</v>
      </c>
      <c r="E21" s="130"/>
      <c r="F21" s="57"/>
      <c r="G21" s="58" t="s">
        <v>34</v>
      </c>
      <c r="H21" s="59">
        <v>1</v>
      </c>
      <c r="I21" s="143"/>
      <c r="J21" s="30">
        <f t="shared" ref="J21" si="4">H21*I21</f>
        <v>0</v>
      </c>
    </row>
    <row r="22" spans="2:10" s="4" customFormat="1" ht="105" customHeight="1" thickBot="1">
      <c r="B22" s="27" t="s">
        <v>42</v>
      </c>
      <c r="C22" s="28"/>
      <c r="D22" s="130" t="s">
        <v>183</v>
      </c>
      <c r="E22" s="130"/>
      <c r="F22" s="57"/>
      <c r="G22" s="58" t="s">
        <v>34</v>
      </c>
      <c r="H22" s="59">
        <v>1</v>
      </c>
      <c r="I22" s="143"/>
      <c r="J22" s="30">
        <f>H22*I22</f>
        <v>0</v>
      </c>
    </row>
    <row r="23" spans="2:10" s="4" customFormat="1" ht="24" customHeight="1" thickBot="1">
      <c r="B23" s="131" t="s">
        <v>38</v>
      </c>
      <c r="C23" s="132"/>
      <c r="D23" s="132"/>
      <c r="E23" s="132"/>
      <c r="F23" s="132"/>
      <c r="G23" s="132"/>
      <c r="H23" s="132"/>
      <c r="I23" s="133"/>
      <c r="J23" s="31">
        <f>SUM(J9:J22)</f>
        <v>0</v>
      </c>
    </row>
    <row r="24" spans="2:10" s="4" customFormat="1" ht="15.75" customHeight="1" thickBot="1">
      <c r="B24" s="62"/>
      <c r="C24" s="63"/>
      <c r="D24" s="81"/>
      <c r="E24" s="82"/>
      <c r="F24" s="63"/>
      <c r="G24" s="80"/>
      <c r="H24" s="67"/>
      <c r="I24" s="68"/>
      <c r="J24" s="68"/>
    </row>
    <row r="25" spans="2:10" s="4" customFormat="1" ht="24" customHeight="1" thickBot="1">
      <c r="B25" s="105" t="s">
        <v>28</v>
      </c>
      <c r="C25" s="104"/>
      <c r="D25" s="103" t="s">
        <v>104</v>
      </c>
      <c r="E25" s="104"/>
      <c r="F25" s="106"/>
      <c r="G25" s="107" t="s">
        <v>1</v>
      </c>
      <c r="H25" s="108" t="s">
        <v>10</v>
      </c>
      <c r="I25" s="109" t="s">
        <v>14</v>
      </c>
      <c r="J25" s="110" t="s">
        <v>2</v>
      </c>
    </row>
    <row r="26" spans="2:10" s="4" customFormat="1" ht="45" customHeight="1">
      <c r="B26" s="24" t="s">
        <v>43</v>
      </c>
      <c r="C26" s="25"/>
      <c r="D26" s="136" t="s">
        <v>187</v>
      </c>
      <c r="E26" s="136"/>
      <c r="F26" s="23"/>
      <c r="G26" s="95" t="s">
        <v>85</v>
      </c>
      <c r="H26" s="61">
        <v>160</v>
      </c>
      <c r="I26" s="142"/>
      <c r="J26" s="26">
        <f t="shared" ref="J26" si="5">H26*I26</f>
        <v>0</v>
      </c>
    </row>
    <row r="27" spans="2:10" s="4" customFormat="1" ht="60" customHeight="1">
      <c r="B27" s="86" t="s">
        <v>52</v>
      </c>
      <c r="C27" s="87"/>
      <c r="D27" s="130" t="s">
        <v>110</v>
      </c>
      <c r="E27" s="130"/>
      <c r="F27" s="88"/>
      <c r="G27" s="89" t="s">
        <v>50</v>
      </c>
      <c r="H27" s="90">
        <v>72</v>
      </c>
      <c r="I27" s="144"/>
      <c r="J27" s="91">
        <f>H27*I27</f>
        <v>0</v>
      </c>
    </row>
    <row r="28" spans="2:10" s="4" customFormat="1" ht="75" customHeight="1">
      <c r="B28" s="86" t="s">
        <v>53</v>
      </c>
      <c r="C28" s="87"/>
      <c r="D28" s="130" t="s">
        <v>188</v>
      </c>
      <c r="E28" s="130"/>
      <c r="F28" s="88"/>
      <c r="G28" s="89" t="s">
        <v>50</v>
      </c>
      <c r="H28" s="90">
        <v>1830</v>
      </c>
      <c r="I28" s="144"/>
      <c r="J28" s="91">
        <f>H28*I28</f>
        <v>0</v>
      </c>
    </row>
    <row r="29" spans="2:10" s="4" customFormat="1" ht="90" customHeight="1">
      <c r="B29" s="86" t="s">
        <v>54</v>
      </c>
      <c r="C29" s="87"/>
      <c r="D29" s="130" t="s">
        <v>189</v>
      </c>
      <c r="E29" s="130"/>
      <c r="F29" s="88"/>
      <c r="G29" s="89" t="s">
        <v>50</v>
      </c>
      <c r="H29" s="90">
        <v>120</v>
      </c>
      <c r="I29" s="144"/>
      <c r="J29" s="91">
        <f>H29*I29</f>
        <v>0</v>
      </c>
    </row>
    <row r="30" spans="2:10" s="4" customFormat="1" ht="75" customHeight="1">
      <c r="B30" s="27" t="s">
        <v>55</v>
      </c>
      <c r="C30" s="28"/>
      <c r="D30" s="139" t="s">
        <v>190</v>
      </c>
      <c r="E30" s="139"/>
      <c r="F30" s="29"/>
      <c r="G30" s="32" t="s">
        <v>85</v>
      </c>
      <c r="H30" s="59">
        <v>400</v>
      </c>
      <c r="I30" s="143"/>
      <c r="J30" s="30">
        <f t="shared" ref="J30:J35" si="6">H30*I30</f>
        <v>0</v>
      </c>
    </row>
    <row r="31" spans="2:10" s="4" customFormat="1" ht="90" customHeight="1">
      <c r="B31" s="27" t="s">
        <v>56</v>
      </c>
      <c r="C31" s="28"/>
      <c r="D31" s="139" t="s">
        <v>191</v>
      </c>
      <c r="E31" s="139"/>
      <c r="F31" s="29"/>
      <c r="G31" s="32" t="s">
        <v>85</v>
      </c>
      <c r="H31" s="59">
        <v>32</v>
      </c>
      <c r="I31" s="143"/>
      <c r="J31" s="30">
        <f t="shared" si="6"/>
        <v>0</v>
      </c>
    </row>
    <row r="32" spans="2:10" s="4" customFormat="1" ht="75" customHeight="1">
      <c r="B32" s="27" t="s">
        <v>75</v>
      </c>
      <c r="C32" s="28"/>
      <c r="D32" s="130" t="s">
        <v>192</v>
      </c>
      <c r="E32" s="130"/>
      <c r="F32" s="29"/>
      <c r="G32" s="32" t="s">
        <v>50</v>
      </c>
      <c r="H32" s="59">
        <v>160</v>
      </c>
      <c r="I32" s="143"/>
      <c r="J32" s="30">
        <f t="shared" si="6"/>
        <v>0</v>
      </c>
    </row>
    <row r="33" spans="2:10" s="4" customFormat="1" ht="60" customHeight="1">
      <c r="B33" s="27" t="s">
        <v>76</v>
      </c>
      <c r="C33" s="28"/>
      <c r="D33" s="130" t="s">
        <v>193</v>
      </c>
      <c r="E33" s="130"/>
      <c r="F33" s="29"/>
      <c r="G33" s="32" t="s">
        <v>50</v>
      </c>
      <c r="H33" s="59">
        <v>45</v>
      </c>
      <c r="I33" s="143"/>
      <c r="J33" s="30">
        <f t="shared" ref="J33" si="7">H33*I33</f>
        <v>0</v>
      </c>
    </row>
    <row r="34" spans="2:10" s="4" customFormat="1" ht="45" customHeight="1">
      <c r="B34" s="27" t="s">
        <v>77</v>
      </c>
      <c r="C34" s="102"/>
      <c r="D34" s="130" t="s">
        <v>111</v>
      </c>
      <c r="E34" s="130"/>
      <c r="F34" s="29"/>
      <c r="G34" s="32" t="s">
        <v>45</v>
      </c>
      <c r="H34" s="59">
        <v>150</v>
      </c>
      <c r="I34" s="143"/>
      <c r="J34" s="30">
        <f t="shared" si="6"/>
        <v>0</v>
      </c>
    </row>
    <row r="35" spans="2:10" s="4" customFormat="1" ht="60" customHeight="1">
      <c r="B35" s="27" t="s">
        <v>78</v>
      </c>
      <c r="C35" s="102"/>
      <c r="D35" s="130" t="s">
        <v>105</v>
      </c>
      <c r="E35" s="130"/>
      <c r="F35" s="29"/>
      <c r="G35" s="32" t="s">
        <v>45</v>
      </c>
      <c r="H35" s="59">
        <v>150</v>
      </c>
      <c r="I35" s="143"/>
      <c r="J35" s="30">
        <f t="shared" si="6"/>
        <v>0</v>
      </c>
    </row>
    <row r="36" spans="2:10" s="4" customFormat="1" ht="60" customHeight="1">
      <c r="B36" s="27" t="s">
        <v>79</v>
      </c>
      <c r="C36" s="28"/>
      <c r="D36" s="130" t="s">
        <v>106</v>
      </c>
      <c r="E36" s="130"/>
      <c r="F36" s="29"/>
      <c r="G36" s="32" t="s">
        <v>45</v>
      </c>
      <c r="H36" s="59">
        <v>180</v>
      </c>
      <c r="I36" s="143"/>
      <c r="J36" s="30">
        <f>H36*I36</f>
        <v>0</v>
      </c>
    </row>
    <row r="37" spans="2:10" s="4" customFormat="1" ht="75" customHeight="1">
      <c r="B37" s="27" t="s">
        <v>80</v>
      </c>
      <c r="C37" s="28"/>
      <c r="D37" s="130" t="s">
        <v>194</v>
      </c>
      <c r="E37" s="130"/>
      <c r="F37" s="29"/>
      <c r="G37" s="32" t="s">
        <v>85</v>
      </c>
      <c r="H37" s="59">
        <v>150</v>
      </c>
      <c r="I37" s="143"/>
      <c r="J37" s="30">
        <f t="shared" ref="J37:J44" si="8">H37*I37</f>
        <v>0</v>
      </c>
    </row>
    <row r="38" spans="2:10" s="4" customFormat="1" ht="75" customHeight="1">
      <c r="B38" s="27" t="s">
        <v>81</v>
      </c>
      <c r="C38" s="28"/>
      <c r="D38" s="139" t="s">
        <v>195</v>
      </c>
      <c r="E38" s="139"/>
      <c r="F38" s="29"/>
      <c r="G38" s="32" t="s">
        <v>85</v>
      </c>
      <c r="H38" s="59">
        <v>324</v>
      </c>
      <c r="I38" s="143"/>
      <c r="J38" s="30">
        <f t="shared" si="8"/>
        <v>0</v>
      </c>
    </row>
    <row r="39" spans="2:10" s="4" customFormat="1" ht="105" customHeight="1">
      <c r="B39" s="27" t="s">
        <v>82</v>
      </c>
      <c r="C39" s="28"/>
      <c r="D39" s="139" t="s">
        <v>112</v>
      </c>
      <c r="E39" s="139"/>
      <c r="F39" s="29"/>
      <c r="G39" s="32" t="s">
        <v>85</v>
      </c>
      <c r="H39" s="59">
        <v>160</v>
      </c>
      <c r="I39" s="143"/>
      <c r="J39" s="30">
        <f t="shared" si="8"/>
        <v>0</v>
      </c>
    </row>
    <row r="40" spans="2:10" s="4" customFormat="1" ht="75" customHeight="1">
      <c r="B40" s="27" t="s">
        <v>61</v>
      </c>
      <c r="C40" s="28"/>
      <c r="D40" s="139" t="s">
        <v>196</v>
      </c>
      <c r="E40" s="139"/>
      <c r="F40" s="29"/>
      <c r="G40" s="32" t="s">
        <v>85</v>
      </c>
      <c r="H40" s="59">
        <v>60</v>
      </c>
      <c r="I40" s="143"/>
      <c r="J40" s="30">
        <f t="shared" si="8"/>
        <v>0</v>
      </c>
    </row>
    <row r="41" spans="2:10" s="4" customFormat="1" ht="60" customHeight="1">
      <c r="B41" s="27" t="s">
        <v>62</v>
      </c>
      <c r="C41" s="28"/>
      <c r="D41" s="139" t="s">
        <v>107</v>
      </c>
      <c r="E41" s="139"/>
      <c r="F41" s="29"/>
      <c r="G41" s="32" t="s">
        <v>85</v>
      </c>
      <c r="H41" s="59">
        <v>650</v>
      </c>
      <c r="I41" s="143"/>
      <c r="J41" s="30">
        <f t="shared" si="8"/>
        <v>0</v>
      </c>
    </row>
    <row r="42" spans="2:10" s="4" customFormat="1" ht="45" customHeight="1">
      <c r="B42" s="27" t="s">
        <v>63</v>
      </c>
      <c r="C42" s="28"/>
      <c r="D42" s="139" t="s">
        <v>113</v>
      </c>
      <c r="E42" s="139"/>
      <c r="F42" s="29"/>
      <c r="G42" s="32" t="s">
        <v>44</v>
      </c>
      <c r="H42" s="59">
        <v>1900</v>
      </c>
      <c r="I42" s="143"/>
      <c r="J42" s="30">
        <f t="shared" si="8"/>
        <v>0</v>
      </c>
    </row>
    <row r="43" spans="2:10" s="4" customFormat="1" ht="35.25" customHeight="1">
      <c r="B43" s="27" t="s">
        <v>64</v>
      </c>
      <c r="C43" s="28"/>
      <c r="D43" s="135" t="s">
        <v>114</v>
      </c>
      <c r="E43" s="135"/>
      <c r="F43" s="29"/>
      <c r="G43" s="32" t="s">
        <v>45</v>
      </c>
      <c r="H43" s="59">
        <v>1050</v>
      </c>
      <c r="I43" s="143"/>
      <c r="J43" s="30">
        <f t="shared" si="8"/>
        <v>0</v>
      </c>
    </row>
    <row r="44" spans="2:10" s="4" customFormat="1" ht="35.25" customHeight="1" thickBot="1">
      <c r="B44" s="27" t="s">
        <v>65</v>
      </c>
      <c r="C44" s="28"/>
      <c r="D44" s="135" t="s">
        <v>108</v>
      </c>
      <c r="E44" s="135"/>
      <c r="F44" s="29"/>
      <c r="G44" s="32" t="s">
        <v>45</v>
      </c>
      <c r="H44" s="59">
        <v>1050</v>
      </c>
      <c r="I44" s="143"/>
      <c r="J44" s="30">
        <f t="shared" si="8"/>
        <v>0</v>
      </c>
    </row>
    <row r="45" spans="2:10" s="4" customFormat="1" ht="24" customHeight="1" thickBot="1">
      <c r="B45" s="131" t="s">
        <v>109</v>
      </c>
      <c r="C45" s="132"/>
      <c r="D45" s="132"/>
      <c r="E45" s="132"/>
      <c r="F45" s="132"/>
      <c r="G45" s="132"/>
      <c r="H45" s="132"/>
      <c r="I45" s="133"/>
      <c r="J45" s="31">
        <f>SUM(J26:J44)</f>
        <v>0</v>
      </c>
    </row>
    <row r="46" spans="2:10" s="4" customFormat="1" ht="15.75" customHeight="1" thickBot="1">
      <c r="B46" s="62"/>
      <c r="C46" s="63"/>
      <c r="D46" s="81"/>
      <c r="E46" s="82"/>
      <c r="F46" s="63"/>
      <c r="G46" s="80"/>
      <c r="H46" s="67"/>
      <c r="I46" s="68"/>
      <c r="J46" s="68"/>
    </row>
    <row r="47" spans="2:10" s="4" customFormat="1" ht="24" customHeight="1" thickBot="1">
      <c r="B47" s="16" t="s">
        <v>29</v>
      </c>
      <c r="C47" s="17"/>
      <c r="D47" s="75" t="s">
        <v>115</v>
      </c>
      <c r="E47" s="17"/>
      <c r="F47" s="22"/>
      <c r="G47" s="18" t="s">
        <v>1</v>
      </c>
      <c r="H47" s="19" t="s">
        <v>10</v>
      </c>
      <c r="I47" s="21" t="s">
        <v>14</v>
      </c>
      <c r="J47" s="20" t="s">
        <v>2</v>
      </c>
    </row>
    <row r="48" spans="2:10" s="4" customFormat="1" ht="60" customHeight="1">
      <c r="B48" s="27" t="s">
        <v>66</v>
      </c>
      <c r="C48" s="28"/>
      <c r="D48" s="136" t="s">
        <v>197</v>
      </c>
      <c r="E48" s="136"/>
      <c r="F48" s="57"/>
      <c r="G48" s="58" t="s">
        <v>96</v>
      </c>
      <c r="H48" s="59">
        <v>58</v>
      </c>
      <c r="I48" s="143"/>
      <c r="J48" s="30">
        <f>H48*I48</f>
        <v>0</v>
      </c>
    </row>
    <row r="49" spans="2:10" s="4" customFormat="1" ht="60" customHeight="1">
      <c r="B49" s="27" t="s">
        <v>67</v>
      </c>
      <c r="C49" s="28"/>
      <c r="D49" s="139" t="s">
        <v>211</v>
      </c>
      <c r="E49" s="139"/>
      <c r="F49" s="57"/>
      <c r="G49" s="58" t="s">
        <v>96</v>
      </c>
      <c r="H49" s="59">
        <v>50</v>
      </c>
      <c r="I49" s="143"/>
      <c r="J49" s="30">
        <f>H49*I49</f>
        <v>0</v>
      </c>
    </row>
    <row r="50" spans="2:10" s="4" customFormat="1" ht="45" customHeight="1">
      <c r="B50" s="27" t="s">
        <v>68</v>
      </c>
      <c r="C50" s="28"/>
      <c r="D50" s="130" t="s">
        <v>117</v>
      </c>
      <c r="E50" s="130"/>
      <c r="F50" s="57"/>
      <c r="G50" s="32" t="s">
        <v>51</v>
      </c>
      <c r="H50" s="59">
        <v>15</v>
      </c>
      <c r="I50" s="143"/>
      <c r="J50" s="30">
        <f>H50*I50</f>
        <v>0</v>
      </c>
    </row>
    <row r="51" spans="2:10" s="4" customFormat="1" ht="45" customHeight="1">
      <c r="B51" s="27" t="s">
        <v>69</v>
      </c>
      <c r="C51" s="28"/>
      <c r="D51" s="130" t="s">
        <v>212</v>
      </c>
      <c r="E51" s="130"/>
      <c r="F51" s="57"/>
      <c r="G51" s="32" t="s">
        <v>51</v>
      </c>
      <c r="H51" s="59">
        <v>12</v>
      </c>
      <c r="I51" s="143"/>
      <c r="J51" s="30">
        <f>H51*I51</f>
        <v>0</v>
      </c>
    </row>
    <row r="52" spans="2:10" s="4" customFormat="1" ht="60" customHeight="1">
      <c r="B52" s="27" t="s">
        <v>70</v>
      </c>
      <c r="C52" s="28"/>
      <c r="D52" s="130" t="s">
        <v>116</v>
      </c>
      <c r="E52" s="130"/>
      <c r="F52" s="57"/>
      <c r="G52" s="58" t="s">
        <v>27</v>
      </c>
      <c r="H52" s="59">
        <v>1</v>
      </c>
      <c r="I52" s="143"/>
      <c r="J52" s="30">
        <f>H52*I52</f>
        <v>0</v>
      </c>
    </row>
    <row r="53" spans="2:10" s="4" customFormat="1" ht="75" customHeight="1">
      <c r="B53" s="27" t="s">
        <v>71</v>
      </c>
      <c r="C53" s="28"/>
      <c r="D53" s="130" t="s">
        <v>198</v>
      </c>
      <c r="E53" s="130"/>
      <c r="F53" s="29"/>
      <c r="G53" s="32" t="s">
        <v>26</v>
      </c>
      <c r="H53" s="59">
        <v>152</v>
      </c>
      <c r="I53" s="143"/>
      <c r="J53" s="30">
        <f t="shared" ref="J53:J56" si="9">H53*I53</f>
        <v>0</v>
      </c>
    </row>
    <row r="54" spans="2:10" s="4" customFormat="1" ht="60" customHeight="1">
      <c r="B54" s="27" t="s">
        <v>72</v>
      </c>
      <c r="C54" s="28"/>
      <c r="D54" s="139" t="s">
        <v>224</v>
      </c>
      <c r="E54" s="139"/>
      <c r="F54" s="29"/>
      <c r="G54" s="32" t="s">
        <v>49</v>
      </c>
      <c r="H54" s="59">
        <v>3722.35</v>
      </c>
      <c r="I54" s="143"/>
      <c r="J54" s="30">
        <f t="shared" si="9"/>
        <v>0</v>
      </c>
    </row>
    <row r="55" spans="2:10" s="4" customFormat="1" ht="45" customHeight="1">
      <c r="B55" s="27" t="s">
        <v>86</v>
      </c>
      <c r="C55" s="28"/>
      <c r="D55" s="139" t="s">
        <v>118</v>
      </c>
      <c r="E55" s="139"/>
      <c r="F55" s="29"/>
      <c r="G55" s="32" t="s">
        <v>50</v>
      </c>
      <c r="H55" s="59">
        <v>40</v>
      </c>
      <c r="I55" s="143"/>
      <c r="J55" s="30">
        <f t="shared" si="9"/>
        <v>0</v>
      </c>
    </row>
    <row r="56" spans="2:10" s="4" customFormat="1" ht="33.75" customHeight="1" thickBot="1">
      <c r="B56" s="96" t="s">
        <v>87</v>
      </c>
      <c r="C56" s="97"/>
      <c r="D56" s="140" t="s">
        <v>58</v>
      </c>
      <c r="E56" s="140"/>
      <c r="F56" s="98"/>
      <c r="G56" s="99" t="s">
        <v>27</v>
      </c>
      <c r="H56" s="100">
        <v>21</v>
      </c>
      <c r="I56" s="145"/>
      <c r="J56" s="101">
        <f t="shared" si="9"/>
        <v>0</v>
      </c>
    </row>
    <row r="57" spans="2:10" s="4" customFormat="1" ht="24" customHeight="1" thickBot="1">
      <c r="B57" s="131" t="s">
        <v>173</v>
      </c>
      <c r="C57" s="132"/>
      <c r="D57" s="132"/>
      <c r="E57" s="132"/>
      <c r="F57" s="132"/>
      <c r="G57" s="132"/>
      <c r="H57" s="132"/>
      <c r="I57" s="133"/>
      <c r="J57" s="31">
        <f>SUM(J48:J56)</f>
        <v>0</v>
      </c>
    </row>
    <row r="58" spans="2:10" s="4" customFormat="1" ht="18" customHeight="1" thickBot="1">
      <c r="B58" s="77"/>
      <c r="C58" s="78"/>
      <c r="D58" s="78"/>
      <c r="E58" s="78"/>
      <c r="F58" s="78"/>
      <c r="G58" s="78"/>
      <c r="H58" s="78"/>
      <c r="I58" s="78"/>
      <c r="J58" s="76"/>
    </row>
    <row r="59" spans="2:10" s="4" customFormat="1" ht="24" customHeight="1" thickBot="1">
      <c r="B59" s="16" t="s">
        <v>31</v>
      </c>
      <c r="C59" s="17"/>
      <c r="D59" s="75" t="s">
        <v>226</v>
      </c>
      <c r="E59" s="17"/>
      <c r="F59" s="22"/>
      <c r="G59" s="18" t="s">
        <v>1</v>
      </c>
      <c r="H59" s="19" t="s">
        <v>10</v>
      </c>
      <c r="I59" s="21" t="s">
        <v>14</v>
      </c>
      <c r="J59" s="20" t="s">
        <v>2</v>
      </c>
    </row>
    <row r="60" spans="2:10" s="4" customFormat="1" ht="60" customHeight="1">
      <c r="B60" s="86" t="s">
        <v>88</v>
      </c>
      <c r="C60" s="87"/>
      <c r="D60" s="136" t="s">
        <v>119</v>
      </c>
      <c r="E60" s="136"/>
      <c r="F60" s="88"/>
      <c r="G60" s="89" t="s">
        <v>50</v>
      </c>
      <c r="H60" s="90">
        <v>20</v>
      </c>
      <c r="I60" s="144"/>
      <c r="J60" s="91">
        <f t="shared" ref="J60:J69" si="10">H60*I60</f>
        <v>0</v>
      </c>
    </row>
    <row r="61" spans="2:10" s="4" customFormat="1" ht="33.75" customHeight="1">
      <c r="B61" s="27" t="s">
        <v>89</v>
      </c>
      <c r="C61" s="28"/>
      <c r="D61" s="139" t="s">
        <v>59</v>
      </c>
      <c r="E61" s="139"/>
      <c r="F61" s="29"/>
      <c r="G61" s="32" t="s">
        <v>50</v>
      </c>
      <c r="H61" s="59">
        <v>16.5</v>
      </c>
      <c r="I61" s="143"/>
      <c r="J61" s="30">
        <f t="shared" si="10"/>
        <v>0</v>
      </c>
    </row>
    <row r="62" spans="2:10" s="4" customFormat="1" ht="60" customHeight="1">
      <c r="B62" s="27" t="s">
        <v>90</v>
      </c>
      <c r="C62" s="28"/>
      <c r="D62" s="130" t="s">
        <v>199</v>
      </c>
      <c r="E62" s="130"/>
      <c r="F62" s="29"/>
      <c r="G62" s="32" t="s">
        <v>51</v>
      </c>
      <c r="H62" s="59">
        <v>47.4</v>
      </c>
      <c r="I62" s="143"/>
      <c r="J62" s="30">
        <f t="shared" ref="J62" si="11">H62*I62</f>
        <v>0</v>
      </c>
    </row>
    <row r="63" spans="2:10" s="4" customFormat="1" ht="75" customHeight="1">
      <c r="B63" s="27" t="s">
        <v>92</v>
      </c>
      <c r="C63" s="28"/>
      <c r="D63" s="130" t="s">
        <v>200</v>
      </c>
      <c r="E63" s="130"/>
      <c r="F63" s="29"/>
      <c r="G63" s="32" t="s">
        <v>51</v>
      </c>
      <c r="H63" s="59">
        <v>83.4</v>
      </c>
      <c r="I63" s="143"/>
      <c r="J63" s="30">
        <f t="shared" si="10"/>
        <v>0</v>
      </c>
    </row>
    <row r="64" spans="2:10" s="4" customFormat="1" ht="45" customHeight="1">
      <c r="B64" s="27" t="s">
        <v>122</v>
      </c>
      <c r="C64" s="28"/>
      <c r="D64" s="130" t="s">
        <v>120</v>
      </c>
      <c r="E64" s="130"/>
      <c r="F64" s="29"/>
      <c r="G64" s="32" t="s">
        <v>27</v>
      </c>
      <c r="H64" s="59">
        <v>21</v>
      </c>
      <c r="I64" s="143"/>
      <c r="J64" s="30">
        <f t="shared" ref="J64" si="12">H64*I64</f>
        <v>0</v>
      </c>
    </row>
    <row r="65" spans="2:10" s="4" customFormat="1" ht="30" customHeight="1">
      <c r="B65" s="27" t="s">
        <v>123</v>
      </c>
      <c r="C65" s="28"/>
      <c r="D65" s="139" t="s">
        <v>60</v>
      </c>
      <c r="E65" s="139"/>
      <c r="F65" s="29"/>
      <c r="G65" s="32" t="s">
        <v>26</v>
      </c>
      <c r="H65" s="59">
        <v>65</v>
      </c>
      <c r="I65" s="143"/>
      <c r="J65" s="30">
        <f t="shared" si="10"/>
        <v>0</v>
      </c>
    </row>
    <row r="66" spans="2:10" s="4" customFormat="1" ht="60" customHeight="1">
      <c r="B66" s="27" t="s">
        <v>124</v>
      </c>
      <c r="C66" s="28"/>
      <c r="D66" s="139" t="s">
        <v>201</v>
      </c>
      <c r="E66" s="139"/>
      <c r="F66" s="29"/>
      <c r="G66" s="32" t="s">
        <v>27</v>
      </c>
      <c r="H66" s="59">
        <v>26</v>
      </c>
      <c r="I66" s="143"/>
      <c r="J66" s="30">
        <f t="shared" ref="J66" si="13">H66*I66</f>
        <v>0</v>
      </c>
    </row>
    <row r="67" spans="2:10" s="4" customFormat="1" ht="90" customHeight="1">
      <c r="B67" s="27" t="s">
        <v>125</v>
      </c>
      <c r="C67" s="28"/>
      <c r="D67" s="135" t="s">
        <v>121</v>
      </c>
      <c r="E67" s="135"/>
      <c r="F67" s="29"/>
      <c r="G67" s="32" t="s">
        <v>27</v>
      </c>
      <c r="H67" s="59">
        <v>21</v>
      </c>
      <c r="I67" s="143"/>
      <c r="J67" s="30">
        <f t="shared" ref="J67" si="14">H67*I67</f>
        <v>0</v>
      </c>
    </row>
    <row r="68" spans="2:10" s="4" customFormat="1" ht="31.5" customHeight="1">
      <c r="B68" s="27" t="s">
        <v>126</v>
      </c>
      <c r="C68" s="28"/>
      <c r="D68" s="130" t="s">
        <v>202</v>
      </c>
      <c r="E68" s="130"/>
      <c r="F68" s="29"/>
      <c r="G68" s="32" t="s">
        <v>49</v>
      </c>
      <c r="H68" s="59">
        <v>3203.32</v>
      </c>
      <c r="I68" s="143"/>
      <c r="J68" s="30">
        <f t="shared" si="10"/>
        <v>0</v>
      </c>
    </row>
    <row r="69" spans="2:10" s="4" customFormat="1" ht="75" customHeight="1">
      <c r="B69" s="27" t="s">
        <v>127</v>
      </c>
      <c r="C69" s="28"/>
      <c r="D69" s="139" t="s">
        <v>203</v>
      </c>
      <c r="E69" s="139"/>
      <c r="F69" s="29"/>
      <c r="G69" s="32" t="s">
        <v>50</v>
      </c>
      <c r="H69" s="59">
        <v>46.4</v>
      </c>
      <c r="I69" s="143"/>
      <c r="J69" s="30">
        <f t="shared" si="10"/>
        <v>0</v>
      </c>
    </row>
    <row r="70" spans="2:10" s="4" customFormat="1" ht="60" customHeight="1" thickBot="1">
      <c r="B70" s="27" t="s">
        <v>134</v>
      </c>
      <c r="C70" s="28"/>
      <c r="D70" s="139" t="s">
        <v>204</v>
      </c>
      <c r="E70" s="139"/>
      <c r="F70" s="29"/>
      <c r="G70" s="32" t="s">
        <v>50</v>
      </c>
      <c r="H70" s="59">
        <v>18.2</v>
      </c>
      <c r="I70" s="143"/>
      <c r="J70" s="30">
        <f t="shared" ref="J70" si="15">H70*I70</f>
        <v>0</v>
      </c>
    </row>
    <row r="71" spans="2:10" s="4" customFormat="1" ht="23.25" customHeight="1" thickBot="1">
      <c r="B71" s="131" t="s">
        <v>227</v>
      </c>
      <c r="C71" s="132"/>
      <c r="D71" s="132"/>
      <c r="E71" s="132"/>
      <c r="F71" s="132"/>
      <c r="G71" s="132"/>
      <c r="H71" s="132"/>
      <c r="I71" s="133"/>
      <c r="J71" s="31">
        <f>SUM(J60:J70)</f>
        <v>0</v>
      </c>
    </row>
    <row r="72" spans="2:10" s="4" customFormat="1" ht="18" customHeight="1" thickBot="1">
      <c r="B72" s="77"/>
      <c r="C72" s="78"/>
      <c r="D72" s="78"/>
      <c r="E72" s="78"/>
      <c r="F72" s="78"/>
      <c r="G72" s="78"/>
      <c r="H72" s="78"/>
      <c r="I72" s="78"/>
      <c r="J72" s="76"/>
    </row>
    <row r="73" spans="2:10" s="4" customFormat="1" ht="24.75" customHeight="1" thickBot="1">
      <c r="B73" s="16" t="s">
        <v>32</v>
      </c>
      <c r="C73" s="17"/>
      <c r="D73" s="75" t="s">
        <v>153</v>
      </c>
      <c r="E73" s="17"/>
      <c r="F73" s="22"/>
      <c r="G73" s="18" t="s">
        <v>1</v>
      </c>
      <c r="H73" s="19" t="s">
        <v>10</v>
      </c>
      <c r="I73" s="21" t="s">
        <v>14</v>
      </c>
      <c r="J73" s="20" t="s">
        <v>2</v>
      </c>
    </row>
    <row r="74" spans="2:10" s="1" customFormat="1" ht="105" customHeight="1">
      <c r="B74" s="27" t="s">
        <v>135</v>
      </c>
      <c r="C74" s="28"/>
      <c r="D74" s="135" t="s">
        <v>154</v>
      </c>
      <c r="E74" s="135"/>
      <c r="F74" s="29"/>
      <c r="G74" s="32" t="s">
        <v>34</v>
      </c>
      <c r="H74" s="59">
        <v>1</v>
      </c>
      <c r="I74" s="143"/>
      <c r="J74" s="30">
        <f t="shared" ref="J74:J76" si="16">H74*I74</f>
        <v>0</v>
      </c>
    </row>
    <row r="75" spans="2:10" s="4" customFormat="1" ht="105" customHeight="1">
      <c r="B75" s="27" t="s">
        <v>136</v>
      </c>
      <c r="C75" s="28"/>
      <c r="D75" s="135" t="s">
        <v>205</v>
      </c>
      <c r="E75" s="135"/>
      <c r="F75" s="29"/>
      <c r="G75" s="32" t="s">
        <v>26</v>
      </c>
      <c r="H75" s="59">
        <v>315</v>
      </c>
      <c r="I75" s="143"/>
      <c r="J75" s="30">
        <f t="shared" si="16"/>
        <v>0</v>
      </c>
    </row>
    <row r="76" spans="2:10" s="4" customFormat="1" ht="45" customHeight="1">
      <c r="B76" s="27" t="s">
        <v>137</v>
      </c>
      <c r="C76" s="28"/>
      <c r="D76" s="135" t="s">
        <v>206</v>
      </c>
      <c r="E76" s="135"/>
      <c r="F76" s="29"/>
      <c r="G76" s="32" t="s">
        <v>27</v>
      </c>
      <c r="H76" s="59">
        <v>21</v>
      </c>
      <c r="I76" s="143"/>
      <c r="J76" s="30">
        <f t="shared" si="16"/>
        <v>0</v>
      </c>
    </row>
    <row r="77" spans="2:10" s="4" customFormat="1" ht="60" customHeight="1">
      <c r="B77" s="27" t="s">
        <v>138</v>
      </c>
      <c r="C77" s="28"/>
      <c r="D77" s="135" t="s">
        <v>207</v>
      </c>
      <c r="E77" s="135"/>
      <c r="F77" s="29"/>
      <c r="G77" s="32" t="s">
        <v>34</v>
      </c>
      <c r="H77" s="59">
        <v>1</v>
      </c>
      <c r="I77" s="143"/>
      <c r="J77" s="30">
        <f t="shared" ref="J77:J78" si="17">H77*I77</f>
        <v>0</v>
      </c>
    </row>
    <row r="78" spans="2:10" s="4" customFormat="1" ht="30" customHeight="1">
      <c r="B78" s="27" t="s">
        <v>143</v>
      </c>
      <c r="C78" s="28"/>
      <c r="D78" s="135" t="s">
        <v>155</v>
      </c>
      <c r="E78" s="135"/>
      <c r="F78" s="29"/>
      <c r="G78" s="32" t="s">
        <v>26</v>
      </c>
      <c r="H78" s="59">
        <v>45</v>
      </c>
      <c r="I78" s="143"/>
      <c r="J78" s="30">
        <f t="shared" si="17"/>
        <v>0</v>
      </c>
    </row>
    <row r="79" spans="2:10" s="4" customFormat="1" ht="60" customHeight="1">
      <c r="B79" s="27" t="s">
        <v>144</v>
      </c>
      <c r="C79" s="28"/>
      <c r="D79" s="135" t="s">
        <v>156</v>
      </c>
      <c r="E79" s="135"/>
      <c r="F79" s="29"/>
      <c r="G79" s="32" t="s">
        <v>26</v>
      </c>
      <c r="H79" s="59">
        <v>45</v>
      </c>
      <c r="I79" s="143"/>
      <c r="J79" s="30">
        <f t="shared" ref="J79" si="18">H79*I79</f>
        <v>0</v>
      </c>
    </row>
    <row r="80" spans="2:10" s="4" customFormat="1" ht="30" customHeight="1" thickBot="1">
      <c r="B80" s="27" t="s">
        <v>145</v>
      </c>
      <c r="C80" s="28"/>
      <c r="D80" s="135" t="s">
        <v>157</v>
      </c>
      <c r="E80" s="135"/>
      <c r="F80" s="29"/>
      <c r="G80" s="32" t="s">
        <v>27</v>
      </c>
      <c r="H80" s="59">
        <v>3</v>
      </c>
      <c r="I80" s="143"/>
      <c r="J80" s="30">
        <f t="shared" ref="J80" si="19">H80*I80</f>
        <v>0</v>
      </c>
    </row>
    <row r="81" spans="2:10" s="4" customFormat="1" ht="24" customHeight="1" thickBot="1">
      <c r="B81" s="131" t="s">
        <v>174</v>
      </c>
      <c r="C81" s="132"/>
      <c r="D81" s="132"/>
      <c r="E81" s="132"/>
      <c r="F81" s="132"/>
      <c r="G81" s="132"/>
      <c r="H81" s="132"/>
      <c r="I81" s="133"/>
      <c r="J81" s="31">
        <f>SUM(J74:J80)</f>
        <v>0</v>
      </c>
    </row>
    <row r="82" spans="2:10" s="4" customFormat="1" ht="18" customHeight="1" thickBot="1">
      <c r="B82" s="77"/>
      <c r="C82" s="78"/>
      <c r="D82" s="78"/>
      <c r="E82" s="78"/>
      <c r="F82" s="78"/>
      <c r="G82" s="78"/>
      <c r="H82" s="78"/>
      <c r="I82" s="78"/>
      <c r="J82" s="76"/>
    </row>
    <row r="83" spans="2:10" s="4" customFormat="1" ht="24" customHeight="1" thickBot="1">
      <c r="B83" s="16" t="s">
        <v>33</v>
      </c>
      <c r="C83" s="17"/>
      <c r="D83" s="75" t="s">
        <v>128</v>
      </c>
      <c r="E83" s="17"/>
      <c r="F83" s="22"/>
      <c r="G83" s="18" t="s">
        <v>1</v>
      </c>
      <c r="H83" s="19" t="s">
        <v>10</v>
      </c>
      <c r="I83" s="21" t="s">
        <v>14</v>
      </c>
      <c r="J83" s="20" t="s">
        <v>2</v>
      </c>
    </row>
    <row r="84" spans="2:10" s="4" customFormat="1" ht="75" customHeight="1">
      <c r="B84" s="27" t="s">
        <v>146</v>
      </c>
      <c r="C84" s="28"/>
      <c r="D84" s="135" t="s">
        <v>129</v>
      </c>
      <c r="E84" s="135"/>
      <c r="F84" s="57"/>
      <c r="G84" s="32" t="s">
        <v>44</v>
      </c>
      <c r="H84" s="59">
        <v>60</v>
      </c>
      <c r="I84" s="143"/>
      <c r="J84" s="30">
        <f>H84*I84</f>
        <v>0</v>
      </c>
    </row>
    <row r="85" spans="2:10" s="4" customFormat="1" ht="45" customHeight="1">
      <c r="B85" s="27" t="s">
        <v>147</v>
      </c>
      <c r="C85" s="28"/>
      <c r="D85" s="135" t="s">
        <v>130</v>
      </c>
      <c r="E85" s="135"/>
      <c r="F85" s="29"/>
      <c r="G85" s="32" t="s">
        <v>45</v>
      </c>
      <c r="H85" s="59">
        <v>120</v>
      </c>
      <c r="I85" s="143"/>
      <c r="J85" s="30">
        <f t="shared" ref="J85:J92" si="20">H85*I85</f>
        <v>0</v>
      </c>
    </row>
    <row r="86" spans="2:10" s="4" customFormat="1" ht="45" customHeight="1">
      <c r="B86" s="27" t="s">
        <v>148</v>
      </c>
      <c r="C86" s="28"/>
      <c r="D86" s="135" t="s">
        <v>208</v>
      </c>
      <c r="E86" s="135"/>
      <c r="F86" s="29"/>
      <c r="G86" s="32" t="s">
        <v>26</v>
      </c>
      <c r="H86" s="59">
        <v>36</v>
      </c>
      <c r="I86" s="143"/>
      <c r="J86" s="30">
        <f t="shared" si="20"/>
        <v>0</v>
      </c>
    </row>
    <row r="87" spans="2:10" s="4" customFormat="1" ht="45" customHeight="1">
      <c r="B87" s="27" t="s">
        <v>149</v>
      </c>
      <c r="C87" s="28"/>
      <c r="D87" s="135" t="s">
        <v>131</v>
      </c>
      <c r="E87" s="135"/>
      <c r="F87" s="29"/>
      <c r="G87" s="32" t="s">
        <v>45</v>
      </c>
      <c r="H87" s="59">
        <v>120</v>
      </c>
      <c r="I87" s="143"/>
      <c r="J87" s="30">
        <f t="shared" si="20"/>
        <v>0</v>
      </c>
    </row>
    <row r="88" spans="2:10" s="4" customFormat="1" ht="48.75" customHeight="1">
      <c r="B88" s="27" t="s">
        <v>150</v>
      </c>
      <c r="C88" s="28"/>
      <c r="D88" s="135" t="s">
        <v>209</v>
      </c>
      <c r="E88" s="135"/>
      <c r="F88" s="29"/>
      <c r="G88" s="32" t="s">
        <v>26</v>
      </c>
      <c r="H88" s="59">
        <v>36</v>
      </c>
      <c r="I88" s="143"/>
      <c r="J88" s="30">
        <f t="shared" si="20"/>
        <v>0</v>
      </c>
    </row>
    <row r="89" spans="2:10" s="4" customFormat="1" ht="45" customHeight="1">
      <c r="B89" s="27" t="s">
        <v>152</v>
      </c>
      <c r="C89" s="28"/>
      <c r="D89" s="135" t="s">
        <v>132</v>
      </c>
      <c r="E89" s="135"/>
      <c r="F89" s="29"/>
      <c r="G89" s="32" t="s">
        <v>45</v>
      </c>
      <c r="H89" s="59">
        <v>12</v>
      </c>
      <c r="I89" s="143"/>
      <c r="J89" s="30">
        <f t="shared" si="20"/>
        <v>0</v>
      </c>
    </row>
    <row r="90" spans="2:10" s="4" customFormat="1" ht="30" customHeight="1">
      <c r="B90" s="27" t="s">
        <v>158</v>
      </c>
      <c r="C90" s="28"/>
      <c r="D90" s="135" t="s">
        <v>210</v>
      </c>
      <c r="E90" s="135"/>
      <c r="F90" s="29"/>
      <c r="G90" s="32" t="s">
        <v>44</v>
      </c>
      <c r="H90" s="59">
        <v>3</v>
      </c>
      <c r="I90" s="143"/>
      <c r="J90" s="30">
        <f t="shared" ref="J90" si="21">H90*I90</f>
        <v>0</v>
      </c>
    </row>
    <row r="91" spans="2:10" s="4" customFormat="1" ht="90" customHeight="1">
      <c r="B91" s="27" t="s">
        <v>159</v>
      </c>
      <c r="C91" s="28"/>
      <c r="D91" s="135" t="s">
        <v>213</v>
      </c>
      <c r="E91" s="135"/>
      <c r="F91" s="29"/>
      <c r="G91" s="32" t="s">
        <v>26</v>
      </c>
      <c r="H91" s="59">
        <v>20</v>
      </c>
      <c r="I91" s="143"/>
      <c r="J91" s="30">
        <f t="shared" ref="J91" si="22">H91*I91</f>
        <v>0</v>
      </c>
    </row>
    <row r="92" spans="2:10" s="4" customFormat="1" ht="105" customHeight="1" thickBot="1">
      <c r="B92" s="27" t="s">
        <v>160</v>
      </c>
      <c r="C92" s="28"/>
      <c r="D92" s="135" t="s">
        <v>133</v>
      </c>
      <c r="E92" s="135"/>
      <c r="F92" s="29"/>
      <c r="G92" s="32" t="s">
        <v>45</v>
      </c>
      <c r="H92" s="59">
        <v>10</v>
      </c>
      <c r="I92" s="143"/>
      <c r="J92" s="30">
        <f t="shared" si="20"/>
        <v>0</v>
      </c>
    </row>
    <row r="93" spans="2:10" s="4" customFormat="1" ht="24" customHeight="1" thickBot="1">
      <c r="B93" s="131" t="s">
        <v>175</v>
      </c>
      <c r="C93" s="132"/>
      <c r="D93" s="132"/>
      <c r="E93" s="132"/>
      <c r="F93" s="132"/>
      <c r="G93" s="132"/>
      <c r="H93" s="132"/>
      <c r="I93" s="133"/>
      <c r="J93" s="31">
        <f>SUM(J84:J92)</f>
        <v>0</v>
      </c>
    </row>
    <row r="94" spans="2:10" s="4" customFormat="1" ht="18" customHeight="1" thickBot="1">
      <c r="B94" s="77"/>
      <c r="C94" s="78"/>
      <c r="D94" s="78"/>
      <c r="E94" s="78"/>
      <c r="F94" s="78"/>
      <c r="G94" s="78"/>
      <c r="H94" s="78"/>
      <c r="I94" s="78"/>
      <c r="J94" s="76"/>
    </row>
    <row r="95" spans="2:10" s="4" customFormat="1" ht="24" customHeight="1" thickBot="1">
      <c r="B95" s="16" t="s">
        <v>57</v>
      </c>
      <c r="C95" s="17"/>
      <c r="D95" s="75" t="s">
        <v>48</v>
      </c>
      <c r="E95" s="17"/>
      <c r="F95" s="22"/>
      <c r="G95" s="18" t="s">
        <v>1</v>
      </c>
      <c r="H95" s="19" t="s">
        <v>10</v>
      </c>
      <c r="I95" s="21" t="s">
        <v>14</v>
      </c>
      <c r="J95" s="20" t="s">
        <v>2</v>
      </c>
    </row>
    <row r="96" spans="2:10" s="4" customFormat="1" ht="60" customHeight="1">
      <c r="B96" s="27" t="s">
        <v>161</v>
      </c>
      <c r="C96" s="28"/>
      <c r="D96" s="130" t="s">
        <v>139</v>
      </c>
      <c r="E96" s="130"/>
      <c r="F96" s="29"/>
      <c r="G96" s="32" t="s">
        <v>45</v>
      </c>
      <c r="H96" s="59">
        <v>5</v>
      </c>
      <c r="I96" s="143"/>
      <c r="J96" s="30">
        <f t="shared" ref="J96:J101" si="23">H96*I96</f>
        <v>0</v>
      </c>
    </row>
    <row r="97" spans="2:10" s="4" customFormat="1" ht="105" customHeight="1">
      <c r="B97" s="27" t="s">
        <v>165</v>
      </c>
      <c r="C97" s="28"/>
      <c r="D97" s="130" t="s">
        <v>214</v>
      </c>
      <c r="E97" s="130"/>
      <c r="F97" s="29"/>
      <c r="G97" s="32" t="s">
        <v>26</v>
      </c>
      <c r="H97" s="59">
        <v>126</v>
      </c>
      <c r="I97" s="143"/>
      <c r="J97" s="30">
        <f t="shared" si="23"/>
        <v>0</v>
      </c>
    </row>
    <row r="98" spans="2:10" s="4" customFormat="1" ht="75" customHeight="1">
      <c r="B98" s="27" t="s">
        <v>168</v>
      </c>
      <c r="C98" s="28"/>
      <c r="D98" s="130" t="s">
        <v>215</v>
      </c>
      <c r="E98" s="130"/>
      <c r="F98" s="29"/>
      <c r="G98" s="32" t="s">
        <v>26</v>
      </c>
      <c r="H98" s="59">
        <v>39</v>
      </c>
      <c r="I98" s="143"/>
      <c r="J98" s="30">
        <f t="shared" si="23"/>
        <v>0</v>
      </c>
    </row>
    <row r="99" spans="2:10" s="4" customFormat="1" ht="75" customHeight="1">
      <c r="B99" s="27" t="s">
        <v>169</v>
      </c>
      <c r="C99" s="28"/>
      <c r="D99" s="130" t="s">
        <v>216</v>
      </c>
      <c r="E99" s="130"/>
      <c r="F99" s="29"/>
      <c r="G99" s="32" t="s">
        <v>26</v>
      </c>
      <c r="H99" s="59">
        <v>32</v>
      </c>
      <c r="I99" s="143"/>
      <c r="J99" s="30">
        <f t="shared" si="23"/>
        <v>0</v>
      </c>
    </row>
    <row r="100" spans="2:10" s="4" customFormat="1" ht="60" customHeight="1">
      <c r="B100" s="27" t="s">
        <v>170</v>
      </c>
      <c r="C100" s="28"/>
      <c r="D100" s="130" t="s">
        <v>140</v>
      </c>
      <c r="E100" s="141"/>
      <c r="F100" s="29"/>
      <c r="G100" s="32" t="s">
        <v>27</v>
      </c>
      <c r="H100" s="59">
        <v>1</v>
      </c>
      <c r="I100" s="143"/>
      <c r="J100" s="30">
        <f>H100*I100</f>
        <v>0</v>
      </c>
    </row>
    <row r="101" spans="2:10" s="4" customFormat="1" ht="120" customHeight="1">
      <c r="B101" s="27" t="s">
        <v>171</v>
      </c>
      <c r="C101" s="28"/>
      <c r="D101" s="130" t="s">
        <v>141</v>
      </c>
      <c r="E101" s="141"/>
      <c r="F101" s="29"/>
      <c r="G101" s="32" t="s">
        <v>27</v>
      </c>
      <c r="H101" s="59">
        <v>1</v>
      </c>
      <c r="I101" s="143"/>
      <c r="J101" s="30">
        <f t="shared" si="23"/>
        <v>0</v>
      </c>
    </row>
    <row r="102" spans="2:10" s="4" customFormat="1" ht="45" customHeight="1">
      <c r="B102" s="27" t="s">
        <v>217</v>
      </c>
      <c r="C102" s="28"/>
      <c r="D102" s="130" t="s">
        <v>151</v>
      </c>
      <c r="E102" s="141"/>
      <c r="F102" s="29"/>
      <c r="G102" s="32" t="s">
        <v>27</v>
      </c>
      <c r="H102" s="59">
        <v>1</v>
      </c>
      <c r="I102" s="143"/>
      <c r="J102" s="30">
        <f>H102*I102</f>
        <v>0</v>
      </c>
    </row>
    <row r="103" spans="2:10" s="4" customFormat="1" ht="60" customHeight="1" thickBot="1">
      <c r="B103" s="27" t="s">
        <v>218</v>
      </c>
      <c r="C103" s="28"/>
      <c r="D103" s="130" t="s">
        <v>142</v>
      </c>
      <c r="E103" s="141"/>
      <c r="F103" s="29"/>
      <c r="G103" s="32" t="s">
        <v>26</v>
      </c>
      <c r="H103" s="59">
        <v>6</v>
      </c>
      <c r="I103" s="143"/>
      <c r="J103" s="30">
        <f>H103*I103</f>
        <v>0</v>
      </c>
    </row>
    <row r="104" spans="2:10" s="4" customFormat="1" ht="18" customHeight="1" thickBot="1">
      <c r="B104" s="131" t="s">
        <v>176</v>
      </c>
      <c r="C104" s="132"/>
      <c r="D104" s="132"/>
      <c r="E104" s="132"/>
      <c r="F104" s="132"/>
      <c r="G104" s="132"/>
      <c r="H104" s="132"/>
      <c r="I104" s="133"/>
      <c r="J104" s="31">
        <f>SUM(J96:J103)</f>
        <v>0</v>
      </c>
    </row>
    <row r="105" spans="2:10" s="4" customFormat="1" ht="18" customHeight="1" thickBot="1">
      <c r="B105" s="77"/>
      <c r="C105" s="78"/>
      <c r="D105" s="78"/>
      <c r="E105" s="78"/>
      <c r="F105" s="78"/>
      <c r="G105" s="78"/>
      <c r="H105" s="78"/>
      <c r="I105" s="78"/>
      <c r="J105" s="76"/>
    </row>
    <row r="106" spans="2:10" s="4" customFormat="1" ht="24" customHeight="1" thickBot="1">
      <c r="B106" s="16" t="s">
        <v>74</v>
      </c>
      <c r="C106" s="17"/>
      <c r="D106" s="75" t="s">
        <v>91</v>
      </c>
      <c r="E106" s="17"/>
      <c r="F106" s="22"/>
      <c r="G106" s="18" t="s">
        <v>1</v>
      </c>
      <c r="H106" s="19" t="s">
        <v>10</v>
      </c>
      <c r="I106" s="21" t="s">
        <v>14</v>
      </c>
      <c r="J106" s="20" t="s">
        <v>2</v>
      </c>
    </row>
    <row r="107" spans="2:10" s="4" customFormat="1" ht="45" customHeight="1">
      <c r="B107" s="24" t="s">
        <v>219</v>
      </c>
      <c r="C107" s="25"/>
      <c r="D107" s="136" t="s">
        <v>167</v>
      </c>
      <c r="E107" s="136"/>
      <c r="F107" s="23"/>
      <c r="G107" s="95" t="s">
        <v>166</v>
      </c>
      <c r="H107" s="61">
        <v>2</v>
      </c>
      <c r="I107" s="142"/>
      <c r="J107" s="26">
        <f>H107*I107</f>
        <v>0</v>
      </c>
    </row>
    <row r="108" spans="2:10" s="4" customFormat="1" ht="30" customHeight="1">
      <c r="B108" s="27" t="s">
        <v>220</v>
      </c>
      <c r="C108" s="28"/>
      <c r="D108" s="139" t="s">
        <v>162</v>
      </c>
      <c r="E108" s="139"/>
      <c r="F108" s="29"/>
      <c r="G108" s="32" t="s">
        <v>83</v>
      </c>
      <c r="H108" s="59">
        <v>30</v>
      </c>
      <c r="I108" s="143"/>
      <c r="J108" s="30">
        <f t="shared" ref="J108:J110" si="24">H108*I108</f>
        <v>0</v>
      </c>
    </row>
    <row r="109" spans="2:10" s="4" customFormat="1" ht="60" customHeight="1">
      <c r="B109" s="27" t="s">
        <v>221</v>
      </c>
      <c r="C109" s="28"/>
      <c r="D109" s="139" t="s">
        <v>163</v>
      </c>
      <c r="E109" s="139"/>
      <c r="F109" s="29"/>
      <c r="G109" s="32" t="s">
        <v>83</v>
      </c>
      <c r="H109" s="59">
        <v>20</v>
      </c>
      <c r="I109" s="143"/>
      <c r="J109" s="30">
        <f t="shared" si="24"/>
        <v>0</v>
      </c>
    </row>
    <row r="110" spans="2:10" s="4" customFormat="1" ht="30" customHeight="1" thickBot="1">
      <c r="B110" s="27" t="s">
        <v>222</v>
      </c>
      <c r="C110" s="28"/>
      <c r="D110" s="139" t="s">
        <v>164</v>
      </c>
      <c r="E110" s="139"/>
      <c r="F110" s="29"/>
      <c r="G110" s="32" t="s">
        <v>34</v>
      </c>
      <c r="H110" s="59">
        <v>1</v>
      </c>
      <c r="I110" s="143"/>
      <c r="J110" s="30">
        <f t="shared" si="24"/>
        <v>0</v>
      </c>
    </row>
    <row r="111" spans="2:10" s="4" customFormat="1" ht="24" customHeight="1" thickBot="1">
      <c r="B111" s="131" t="s">
        <v>177</v>
      </c>
      <c r="C111" s="132"/>
      <c r="D111" s="132"/>
      <c r="E111" s="132"/>
      <c r="F111" s="132"/>
      <c r="G111" s="132"/>
      <c r="H111" s="132"/>
      <c r="I111" s="133"/>
      <c r="J111" s="31">
        <f>SUM(J107:J110)</f>
        <v>0</v>
      </c>
    </row>
    <row r="112" spans="2:10" s="4" customFormat="1" ht="14.25" customHeight="1" thickBot="1">
      <c r="B112" s="62"/>
      <c r="C112" s="63"/>
      <c r="D112" s="64"/>
      <c r="E112" s="64"/>
      <c r="F112" s="65"/>
      <c r="G112" s="66"/>
      <c r="H112" s="67"/>
      <c r="I112" s="68"/>
      <c r="J112" s="68"/>
    </row>
    <row r="113" spans="1:10" s="4" customFormat="1" ht="23.25" customHeight="1" thickBot="1">
      <c r="B113" s="137" t="s">
        <v>178</v>
      </c>
      <c r="C113" s="138"/>
      <c r="D113" s="17" t="s">
        <v>30</v>
      </c>
      <c r="E113" s="17"/>
      <c r="F113" s="22"/>
      <c r="G113" s="18" t="s">
        <v>1</v>
      </c>
      <c r="H113" s="19" t="s">
        <v>10</v>
      </c>
      <c r="I113" s="21" t="s">
        <v>14</v>
      </c>
      <c r="J113" s="20" t="s">
        <v>2</v>
      </c>
    </row>
    <row r="114" spans="1:10" s="4" customFormat="1" ht="46.5" customHeight="1">
      <c r="B114" s="27" t="s">
        <v>223</v>
      </c>
      <c r="C114" s="28"/>
      <c r="D114" s="135" t="s">
        <v>35</v>
      </c>
      <c r="E114" s="135"/>
      <c r="F114" s="29"/>
      <c r="G114" s="32" t="s">
        <v>15</v>
      </c>
      <c r="H114" s="60">
        <v>0.1</v>
      </c>
      <c r="I114" s="143">
        <f>J23+J45+J57+J71+J81+J93+J104+J111</f>
        <v>0</v>
      </c>
      <c r="J114" s="73">
        <f>H114*I114</f>
        <v>0</v>
      </c>
    </row>
    <row r="115" spans="1:10" s="1" customFormat="1" ht="22.5" customHeight="1" thickBot="1">
      <c r="B115" s="5"/>
      <c r="C115" s="5"/>
      <c r="D115" s="6"/>
      <c r="E115" s="6"/>
      <c r="F115" s="5"/>
      <c r="G115" s="5"/>
      <c r="H115" s="7"/>
      <c r="I115" s="8"/>
      <c r="J115" s="9"/>
    </row>
    <row r="116" spans="1:10" s="4" customFormat="1" ht="20.25" customHeight="1" thickBot="1">
      <c r="B116" s="131" t="s">
        <v>84</v>
      </c>
      <c r="C116" s="132"/>
      <c r="D116" s="132"/>
      <c r="E116" s="132"/>
      <c r="F116" s="132"/>
      <c r="G116" s="132"/>
      <c r="H116" s="132"/>
      <c r="I116" s="133"/>
      <c r="J116" s="31">
        <f>J23+J45+J57+J71+J81+J93+J104+J111+J114</f>
        <v>0</v>
      </c>
    </row>
    <row r="117" spans="1:10" s="4" customFormat="1" ht="24" customHeight="1">
      <c r="B117" s="11"/>
      <c r="C117" s="11"/>
      <c r="D117" s="12"/>
      <c r="E117" s="12"/>
      <c r="F117" s="11"/>
      <c r="G117" s="11"/>
      <c r="H117" s="13"/>
      <c r="I117" s="14"/>
      <c r="J117" s="14"/>
    </row>
    <row r="118" spans="1:10" s="3" customFormat="1">
      <c r="A118" s="11" t="s">
        <v>21</v>
      </c>
      <c r="B118" s="11"/>
      <c r="C118" s="12"/>
      <c r="D118" s="11"/>
      <c r="E118" s="11"/>
      <c r="F118" s="11"/>
      <c r="G118" s="13"/>
      <c r="H118" s="14"/>
      <c r="I118" s="14"/>
    </row>
    <row r="119" spans="1:10" s="3" customFormat="1" ht="13.15" customHeight="1">
      <c r="A119" s="11"/>
      <c r="B119" s="11"/>
      <c r="C119" s="134"/>
      <c r="D119" s="134"/>
      <c r="E119" s="134"/>
      <c r="F119" s="134"/>
      <c r="G119" s="134"/>
      <c r="H119" s="134"/>
      <c r="I119" s="134"/>
      <c r="J119" s="94"/>
    </row>
    <row r="120" spans="1:10" s="3" customFormat="1">
      <c r="A120" s="11"/>
      <c r="B120" s="11"/>
      <c r="C120" s="134"/>
      <c r="D120" s="134"/>
      <c r="E120" s="134"/>
      <c r="F120" s="134"/>
      <c r="G120" s="134"/>
      <c r="H120" s="134"/>
      <c r="I120" s="134"/>
      <c r="J120" s="94"/>
    </row>
    <row r="121" spans="1:10" s="3" customFormat="1">
      <c r="A121" s="11"/>
      <c r="B121" s="11"/>
      <c r="C121" s="134"/>
      <c r="D121" s="134"/>
      <c r="E121" s="134"/>
      <c r="F121" s="134"/>
      <c r="G121" s="134"/>
      <c r="H121" s="134"/>
      <c r="I121" s="134"/>
      <c r="J121" s="94"/>
    </row>
    <row r="122" spans="1:10" ht="69" customHeight="1"/>
    <row r="124" spans="1:10">
      <c r="B124" s="12"/>
      <c r="D124" s="11"/>
      <c r="E124" s="13"/>
      <c r="F124" s="14"/>
      <c r="G124" s="14"/>
      <c r="H124" s="10"/>
      <c r="I124" s="10"/>
      <c r="J124" s="10"/>
    </row>
    <row r="125" spans="1:10">
      <c r="B125" s="12"/>
      <c r="D125" s="11"/>
      <c r="E125" s="13"/>
      <c r="F125" s="14"/>
      <c r="G125" s="14"/>
      <c r="H125" s="10"/>
      <c r="I125" s="10"/>
      <c r="J125" s="10"/>
    </row>
    <row r="126" spans="1:10">
      <c r="B126" s="12"/>
      <c r="D126" s="11"/>
      <c r="E126" s="13"/>
      <c r="F126" s="14"/>
      <c r="G126" s="14"/>
      <c r="H126" s="10"/>
      <c r="I126" s="10"/>
      <c r="J126" s="10"/>
    </row>
    <row r="127" spans="1:10">
      <c r="B127" s="12"/>
      <c r="D127" s="11"/>
      <c r="E127" s="13"/>
      <c r="F127" s="14"/>
      <c r="G127" s="14"/>
      <c r="H127" s="10"/>
      <c r="I127" s="10"/>
      <c r="J127" s="10"/>
    </row>
    <row r="128" spans="1:10">
      <c r="B128" s="12"/>
      <c r="D128" s="11"/>
      <c r="E128" s="13"/>
      <c r="F128" s="14"/>
      <c r="G128" s="14"/>
      <c r="H128" s="10"/>
      <c r="I128" s="10"/>
      <c r="J128" s="10"/>
    </row>
    <row r="129" spans="2:10">
      <c r="B129" s="12"/>
      <c r="D129" s="11"/>
      <c r="E129" s="13"/>
      <c r="F129" s="14"/>
      <c r="G129" s="14"/>
      <c r="H129" s="10"/>
      <c r="I129" s="10"/>
      <c r="J129" s="10"/>
    </row>
    <row r="130" spans="2:10">
      <c r="B130" s="12"/>
      <c r="D130" s="11"/>
      <c r="E130" s="13"/>
      <c r="F130" s="14"/>
      <c r="G130" s="14"/>
      <c r="H130" s="10"/>
      <c r="I130" s="10"/>
      <c r="J130" s="10"/>
    </row>
    <row r="131" spans="2:10">
      <c r="B131" s="12"/>
      <c r="D131" s="11"/>
      <c r="E131" s="13"/>
      <c r="F131" s="14"/>
      <c r="G131" s="14"/>
      <c r="H131" s="10"/>
      <c r="I131" s="10"/>
      <c r="J131" s="10"/>
    </row>
    <row r="132" spans="2:10">
      <c r="B132" s="12"/>
      <c r="D132" s="11"/>
      <c r="E132" s="13"/>
      <c r="F132" s="14"/>
      <c r="G132" s="14"/>
      <c r="H132" s="10"/>
      <c r="I132" s="10"/>
      <c r="J132" s="10"/>
    </row>
    <row r="133" spans="2:10">
      <c r="B133" s="12"/>
      <c r="D133" s="11"/>
      <c r="E133" s="13"/>
      <c r="F133" s="14"/>
      <c r="G133" s="14"/>
      <c r="H133" s="10"/>
      <c r="I133" s="10"/>
      <c r="J133" s="10"/>
    </row>
    <row r="134" spans="2:10">
      <c r="B134" s="12"/>
      <c r="D134" s="11"/>
      <c r="E134" s="13"/>
      <c r="F134" s="14"/>
      <c r="G134" s="14"/>
      <c r="H134" s="10"/>
      <c r="I134" s="10"/>
      <c r="J134" s="10"/>
    </row>
    <row r="135" spans="2:10">
      <c r="B135" s="12"/>
      <c r="D135" s="11"/>
      <c r="E135" s="13"/>
      <c r="F135" s="14"/>
      <c r="G135" s="14"/>
      <c r="H135" s="10"/>
      <c r="I135" s="10"/>
      <c r="J135" s="10"/>
    </row>
  </sheetData>
  <sheetProtection password="DD0F" sheet="1" objects="1" scenarios="1" selectLockedCells="1"/>
  <mergeCells count="99">
    <mergeCell ref="D108:E108"/>
    <mergeCell ref="D109:E109"/>
    <mergeCell ref="D110:E110"/>
    <mergeCell ref="B104:I104"/>
    <mergeCell ref="D78:E78"/>
    <mergeCell ref="D79:E79"/>
    <mergeCell ref="D80:E80"/>
    <mergeCell ref="D101:E101"/>
    <mergeCell ref="D102:E102"/>
    <mergeCell ref="D103:E103"/>
    <mergeCell ref="D87:E87"/>
    <mergeCell ref="D96:E96"/>
    <mergeCell ref="D97:E97"/>
    <mergeCell ref="D44:E44"/>
    <mergeCell ref="B45:I45"/>
    <mergeCell ref="D48:E48"/>
    <mergeCell ref="D50:E50"/>
    <mergeCell ref="D49:E49"/>
    <mergeCell ref="D39:E39"/>
    <mergeCell ref="D40:E40"/>
    <mergeCell ref="D41:E41"/>
    <mergeCell ref="D42:E42"/>
    <mergeCell ref="D43:E43"/>
    <mergeCell ref="D34:E34"/>
    <mergeCell ref="D35:E35"/>
    <mergeCell ref="D36:E36"/>
    <mergeCell ref="D37:E37"/>
    <mergeCell ref="D38:E38"/>
    <mergeCell ref="D29:E29"/>
    <mergeCell ref="D30:E30"/>
    <mergeCell ref="D31:E31"/>
    <mergeCell ref="D32:E32"/>
    <mergeCell ref="D33:E33"/>
    <mergeCell ref="D22:E22"/>
    <mergeCell ref="D26:E26"/>
    <mergeCell ref="D27:E27"/>
    <mergeCell ref="D18:E18"/>
    <mergeCell ref="D28:E28"/>
    <mergeCell ref="D98:E98"/>
    <mergeCell ref="D99:E99"/>
    <mergeCell ref="D100:E100"/>
    <mergeCell ref="D66:E66"/>
    <mergeCell ref="D67:E67"/>
    <mergeCell ref="D75:E75"/>
    <mergeCell ref="D77:E77"/>
    <mergeCell ref="D76:E76"/>
    <mergeCell ref="D85:E85"/>
    <mergeCell ref="D70:E70"/>
    <mergeCell ref="D92:E92"/>
    <mergeCell ref="B93:I93"/>
    <mergeCell ref="B57:I57"/>
    <mergeCell ref="D63:E63"/>
    <mergeCell ref="D65:E65"/>
    <mergeCell ref="D62:E62"/>
    <mergeCell ref="D74:E74"/>
    <mergeCell ref="B71:I71"/>
    <mergeCell ref="D68:E68"/>
    <mergeCell ref="D69:E69"/>
    <mergeCell ref="D61:E61"/>
    <mergeCell ref="D60:E60"/>
    <mergeCell ref="D64:E64"/>
    <mergeCell ref="D56:E56"/>
    <mergeCell ref="D9:E9"/>
    <mergeCell ref="D52:E52"/>
    <mergeCell ref="B23:I23"/>
    <mergeCell ref="D53:E53"/>
    <mergeCell ref="D11:E11"/>
    <mergeCell ref="D19:E19"/>
    <mergeCell ref="D15:E15"/>
    <mergeCell ref="D21:E21"/>
    <mergeCell ref="D14:E14"/>
    <mergeCell ref="D12:E12"/>
    <mergeCell ref="D20:E20"/>
    <mergeCell ref="D16:E16"/>
    <mergeCell ref="D17:E17"/>
    <mergeCell ref="D13:E13"/>
    <mergeCell ref="D10:E10"/>
    <mergeCell ref="B2:D2"/>
    <mergeCell ref="E2:J2"/>
    <mergeCell ref="B3:D3"/>
    <mergeCell ref="E3:J3"/>
    <mergeCell ref="B4:D4"/>
    <mergeCell ref="E4:J4"/>
    <mergeCell ref="D51:E51"/>
    <mergeCell ref="B116:I116"/>
    <mergeCell ref="C119:I121"/>
    <mergeCell ref="B81:I81"/>
    <mergeCell ref="D114:E114"/>
    <mergeCell ref="B111:I111"/>
    <mergeCell ref="D107:E107"/>
    <mergeCell ref="D84:E84"/>
    <mergeCell ref="D89:E89"/>
    <mergeCell ref="B113:C113"/>
    <mergeCell ref="D86:E86"/>
    <mergeCell ref="D88:E88"/>
    <mergeCell ref="D90:E90"/>
    <mergeCell ref="D91:E91"/>
    <mergeCell ref="D54:E54"/>
    <mergeCell ref="D55:E55"/>
  </mergeCells>
  <pageMargins left="0.98425196850393704" right="0.39370078740157483" top="0.78740157480314965" bottom="0.39370078740157483" header="0"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 stroškov</vt:lpstr>
      <vt:lpstr>Pilotna stena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Košnica</dc:title>
  <dc:subject>Popis del</dc:subject>
  <cp:keywords>117G</cp:keywords>
  <cp:lastPrinted>2018-07-02T07:03:11Z</cp:lastPrinted>
  <dcterms:created xsi:type="dcterms:W3CDTF">2001-02-04T09:09:33Z</dcterms:created>
  <dcterms:modified xsi:type="dcterms:W3CDTF">2018-07-02T07:05:38Z</dcterms:modified>
  <cp:category>Projektna dokumentacija</cp:category>
</cp:coreProperties>
</file>